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C:\Users\odaliza.baez\Desktop\PRESUPUESTO 2026\EJECUCION 2026\JUNIO\"/>
    </mc:Choice>
  </mc:AlternateContent>
  <xr:revisionPtr revIDLastSave="0" documentId="13_ncr:1_{A96A2C2B-FF8E-4B98-9AD9-90449193644D}" xr6:coauthVersionLast="47" xr6:coauthVersionMax="47" xr10:uidLastSave="{00000000-0000-0000-0000-000000000000}"/>
  <bookViews>
    <workbookView xWindow="-120" yWindow="-120" windowWidth="20730" windowHeight="11160" firstSheet="1" activeTab="1" xr2:uid="{00000000-000D-0000-FFFF-FFFF00000000}"/>
  </bookViews>
  <sheets>
    <sheet name="Plantilla Presupuesto" sheetId="2" r:id="rId1"/>
    <sheet name="Plantilla Ejecución 2026 (2)" sheetId="4" r:id="rId2"/>
  </sheets>
  <definedNames>
    <definedName name="_xlnm.Print_Area" localSheetId="1">'Plantilla Ejecución 2026 (2)'!$A$1:$H$132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0" i="4" l="1"/>
  <c r="H56" i="4"/>
  <c r="H53" i="4"/>
  <c r="H52" i="4"/>
  <c r="G51" i="4"/>
  <c r="F51" i="4"/>
  <c r="E51" i="4"/>
  <c r="D51" i="4"/>
  <c r="H36" i="4"/>
  <c r="G35" i="4"/>
  <c r="F35" i="4"/>
  <c r="D35" i="4"/>
  <c r="H34" i="4"/>
  <c r="H32" i="4"/>
  <c r="H31" i="4"/>
  <c r="H30" i="4"/>
  <c r="H29" i="4"/>
  <c r="H28" i="4"/>
  <c r="H27" i="4"/>
  <c r="H26" i="4"/>
  <c r="G25" i="4"/>
  <c r="F25" i="4"/>
  <c r="E25" i="4"/>
  <c r="D25" i="4"/>
  <c r="B25" i="4"/>
  <c r="H24" i="4"/>
  <c r="H23" i="4"/>
  <c r="H22" i="4"/>
  <c r="H21" i="4"/>
  <c r="H20" i="4"/>
  <c r="H19" i="4"/>
  <c r="H18" i="4"/>
  <c r="H17" i="4"/>
  <c r="H16" i="4"/>
  <c r="G15" i="4"/>
  <c r="F15" i="4"/>
  <c r="E15" i="4"/>
  <c r="D15" i="4"/>
  <c r="C15" i="4"/>
  <c r="B15" i="4"/>
  <c r="H14" i="4"/>
  <c r="H13" i="4"/>
  <c r="H12" i="4"/>
  <c r="H11" i="4"/>
  <c r="G10" i="4"/>
  <c r="F10" i="4"/>
  <c r="E10" i="4"/>
  <c r="D10" i="4"/>
  <c r="C10" i="4"/>
  <c r="B10" i="4"/>
  <c r="H35" i="4" l="1"/>
  <c r="B9" i="4"/>
  <c r="F9" i="4"/>
  <c r="C102" i="4"/>
  <c r="E9" i="4"/>
  <c r="G102" i="4"/>
  <c r="F102" i="4"/>
  <c r="H15" i="4"/>
  <c r="H25" i="4"/>
  <c r="G9" i="4"/>
  <c r="E102" i="4"/>
  <c r="D102" i="4"/>
  <c r="C9" i="4"/>
  <c r="H10" i="4"/>
  <c r="H51" i="4"/>
  <c r="D9" i="4"/>
  <c r="B102" i="4"/>
  <c r="H102" i="4" l="1"/>
  <c r="H9" i="4"/>
</calcChain>
</file>

<file path=xl/sharedStrings.xml><?xml version="1.0" encoding="utf-8"?>
<sst xmlns="http://schemas.openxmlformats.org/spreadsheetml/2006/main" count="197" uniqueCount="116">
  <si>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</si>
  <si>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</si>
  <si>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</si>
  <si>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</si>
  <si>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</si>
  <si>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</si>
  <si>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</si>
  <si>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</si>
  <si>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</si>
  <si>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</si>
  <si>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</si>
  <si>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</si>
  <si>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</si>
  <si>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</si>
  <si>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</si>
  <si>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</si>
  <si>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</si>
  <si>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</si>
  <si>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</si>
  <si>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</si>
  <si>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</si>
  <si>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</si>
  <si>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</si>
  <si>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</si>
  <si>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</si>
  <si>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</si>
  <si>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</si>
  <si>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</si>
  <si>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</si>
  <si>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</si>
  <si>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</si>
  <si>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</si>
  <si>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</si>
  <si>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</si>
  <si>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</si>
  <si>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</si>
  <si>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</si>
  <si>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Presupuesto Aprobado</t>
  </si>
  <si>
    <t>Presupuesto Modificado</t>
  </si>
  <si>
    <t xml:space="preserve">Definición de conceptos: 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</si>
  <si>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</si>
  <si>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</si>
  <si>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</si>
  <si>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</si>
  <si>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</si>
  <si>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</si>
  <si>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</si>
  <si>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</si>
  <si>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</si>
  <si>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</si>
  <si>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</si>
  <si>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</si>
  <si>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</si>
  <si>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</si>
  <si>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</si>
  <si>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</si>
  <si>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</si>
  <si>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</si>
  <si>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</si>
  <si>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</si>
  <si>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</si>
  <si>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</si>
  <si>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</si>
  <si>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</si>
  <si>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</si>
  <si>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</si>
  <si>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</si>
  <si>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</si>
  <si>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</si>
  <si>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</si>
  <si>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</si>
  <si>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</si>
  <si>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</si>
  <si>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</si>
  <si>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</si>
  <si>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</si>
  <si>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</si>
  <si>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</si>
  <si>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</si>
  <si>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</si>
  <si>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</si>
  <si>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</si>
  <si>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Notas:</t>
  </si>
  <si>
    <t>[Nombre Institución]</t>
  </si>
  <si>
    <t>[Ministerio al que está adscrito (si aplica)]</t>
  </si>
  <si>
    <t xml:space="preserve">1. La columna presupuesto modificado se agrega si se aprueba un presupuesto complementario. </t>
  </si>
  <si>
    <t xml:space="preserve">2. Se presenta la clasificación objetal del gasto al nivel de cuenta. </t>
  </si>
  <si>
    <t>1. Presupuesto Aprobado: Se refiere al presupuesto aprobado en la Ley de Presupuesto General del Estado</t>
  </si>
  <si>
    <t xml:space="preserve">2. Presupuesto Modificado: Se refiere al presupuesto aprobado en caso de que el Congreso Nacional apruebe un presupuesto complementario. </t>
  </si>
  <si>
    <t>Fecha de registro: hasta el [día] de [mes] del [año]</t>
  </si>
  <si>
    <t>Fecha de imputación: hasta el [día] de [mes] del [año]</t>
  </si>
  <si>
    <t>Fuente: [fuente]</t>
  </si>
  <si>
    <t xml:space="preserve">Ejecución de Gastos y Aplicaciones Financieras </t>
  </si>
  <si>
    <t>Año [año]</t>
  </si>
  <si>
    <t xml:space="preserve">Presupuesto de Gastos y Aplicaciones Financieras </t>
  </si>
  <si>
    <t>MINISTERIO DE INDUSTRIA Y COMERCIO Y MIPYMES</t>
  </si>
  <si>
    <t>Instituto Nacional de Proteccion de los Derechos del Consumidor</t>
  </si>
  <si>
    <t>__________________________</t>
  </si>
  <si>
    <t>en RD$</t>
  </si>
  <si>
    <r>
      <t xml:space="preserve">     </t>
    </r>
    <r>
      <rPr>
        <b/>
        <sz val="11"/>
        <color theme="1"/>
        <rFont val="Calibri"/>
        <family val="2"/>
        <scheme val="minor"/>
      </rPr>
      <t xml:space="preserve"> 2.5- TRANSFERENCIAS CORRIENTES</t>
    </r>
  </si>
  <si>
    <t xml:space="preserve">                     ________________________________</t>
  </si>
  <si>
    <r>
      <t xml:space="preserve"> </t>
    </r>
    <r>
      <rPr>
        <b/>
        <sz val="12"/>
        <color theme="1"/>
        <rFont val="Arial Narrow"/>
        <family val="2"/>
      </rPr>
      <t xml:space="preserve"> Presupuesto Aprobado: </t>
    </r>
    <r>
      <rPr>
        <sz val="12"/>
        <color theme="1"/>
        <rFont val="Arial Narrow"/>
        <family val="2"/>
      </rPr>
      <t xml:space="preserve">se refiere al presupuesto aprobado en la Ley de Presupuesto General del Estado. </t>
    </r>
  </si>
  <si>
    <r>
      <rPr>
        <b/>
        <sz val="12"/>
        <color theme="1"/>
        <rFont val="Arial Narrow"/>
        <family val="2"/>
      </rPr>
      <t xml:space="preserve">  Presupuesto Modificado:</t>
    </r>
    <r>
      <rPr>
        <sz val="12"/>
        <color theme="1"/>
        <rFont val="Arial Narrow"/>
        <family val="2"/>
      </rPr>
      <t xml:space="preserve"> Se refiere al presupuesto aprobado en caso de que el Congreso Nacional apruebe un presupuesto complementario. </t>
    </r>
  </si>
  <si>
    <r>
      <t xml:space="preserve">  </t>
    </r>
    <r>
      <rPr>
        <b/>
        <sz val="12"/>
        <color theme="1"/>
        <rFont val="Arial Narrow"/>
        <family val="2"/>
      </rPr>
      <t xml:space="preserve">Total Devengado: </t>
    </r>
    <r>
      <rPr>
        <sz val="12"/>
        <color theme="1"/>
        <rFont val="Arial Narrow"/>
        <family val="2"/>
      </rPr>
      <t>Son los recursos financieros que surgen con la obligación de pago por la recepción de conformidad de obras, bienes y servicios oportunamente contratados, en los casos de gastos sin contraprestación, por haberse cumplido los requisitos administrativos dispuestos por reglamento de la presente Ley.</t>
    </r>
  </si>
  <si>
    <t xml:space="preserve">     Licda. Odaliza Bàez</t>
  </si>
  <si>
    <t xml:space="preserve">     Analista De Presupuesto </t>
  </si>
  <si>
    <t xml:space="preserve">                         Enc. Departamento Financiero </t>
  </si>
  <si>
    <t xml:space="preserve">                             Licda. Katy Tavarez </t>
  </si>
  <si>
    <t>Año 2026</t>
  </si>
  <si>
    <t xml:space="preserve">                      Enero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</si>
  <si>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Total                                                  </t>
  </si>
  <si>
    <t xml:space="preserve">                  Junio</t>
  </si>
  <si>
    <t xml:space="preserve">                       Mayo</t>
  </si>
  <si>
    <t xml:space="preserve">                          Abril</t>
  </si>
  <si>
    <t xml:space="preserve">                         Marzo</t>
  </si>
  <si>
    <t xml:space="preserve">                          Febrero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</si>
</sst>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Arial Narrow"/>
      <family val="2"/>
    </font>
    <font>
      <b/>
      <sz val="12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6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5" fillId="0" borderId="0"/>
  </cellStyleXfs>
  <cellXfs count="54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164" fontId="1" fillId="0" borderId="1" xfId="0" applyNumberFormat="1" applyFont="1" applyBorder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164" fontId="1" fillId="0" borderId="0" xfId="0" applyNumberFormat="1" applyFont="1" applyAlignment="1">
      <alignment vertical="center" wrapText="1"/>
    </xf>
    <xf numFmtId="0" fontId="0" fillId="0" borderId="0" xfId="0" applyAlignment="1">
      <alignment horizontal="left" vertical="center" wrapText="1"/>
    </xf>
    <xf numFmtId="164" fontId="0" fillId="0" borderId="0" xfId="0" applyNumberFormat="1" applyAlignment="1">
      <alignment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164" fontId="1" fillId="3" borderId="2" xfId="0" applyNumberFormat="1" applyFont="1" applyFill="1" applyBorder="1" applyAlignment="1">
      <alignment horizontal="center" vertical="center" wrapText="1"/>
    </xf>
    <xf numFmtId="0" fontId="2" fillId="3" borderId="0" xfId="0" applyFont="1" applyFill="1" applyAlignment="1">
      <alignment vertical="center" wrapText="1"/>
    </xf>
    <xf numFmtId="0" fontId="2" fillId="3" borderId="0" xfId="0" applyFont="1" applyFill="1" applyAlignment="1">
      <alignment horizontal="center" vertical="center" wrapText="1"/>
    </xf>
    <xf numFmtId="0" fontId="0" fillId="0" borderId="0" xfId="0" applyAlignment="1">
      <alignment horizontal="left"/>
    </xf>
    <xf numFmtId="43" fontId="1" fillId="0" borderId="1" xfId="1" applyFont="1" applyBorder="1" applyAlignment="1">
      <alignment horizontal="left" vertical="center" wrapText="1"/>
    </xf>
    <xf numFmtId="43" fontId="1" fillId="0" borderId="0" xfId="1" applyFont="1" applyAlignment="1">
      <alignment vertical="center" wrapText="1"/>
    </xf>
    <xf numFmtId="43" fontId="0" fillId="0" borderId="0" xfId="1" applyFont="1"/>
    <xf numFmtId="43" fontId="1" fillId="0" borderId="0" xfId="1" applyFont="1"/>
    <xf numFmtId="9" fontId="0" fillId="0" borderId="0" xfId="2" applyFont="1"/>
    <xf numFmtId="43" fontId="0" fillId="0" borderId="0" xfId="1" applyFont="1" applyAlignment="1">
      <alignment vertical="center" wrapText="1"/>
    </xf>
    <xf numFmtId="0" fontId="1" fillId="0" borderId="0" xfId="0" applyFont="1"/>
    <xf numFmtId="43" fontId="1" fillId="0" borderId="0" xfId="0" applyNumberFormat="1" applyFont="1"/>
    <xf numFmtId="39" fontId="1" fillId="0" borderId="0" xfId="0" applyNumberFormat="1" applyFont="1" applyAlignment="1">
      <alignment horizontal="right" vertical="center" wrapText="1"/>
    </xf>
    <xf numFmtId="0" fontId="1" fillId="0" borderId="0" xfId="0" applyFont="1" applyAlignment="1">
      <alignment horizontal="right" vertical="center"/>
    </xf>
    <xf numFmtId="43" fontId="1" fillId="3" borderId="2" xfId="0" applyNumberFormat="1" applyFont="1" applyFill="1" applyBorder="1" applyAlignment="1">
      <alignment horizontal="right" vertical="center" wrapText="1"/>
    </xf>
    <xf numFmtId="0" fontId="1" fillId="3" borderId="0" xfId="0" applyFont="1" applyFill="1" applyAlignment="1">
      <alignment vertical="center" wrapText="1"/>
    </xf>
    <xf numFmtId="43" fontId="0" fillId="0" borderId="0" xfId="0" applyNumberFormat="1"/>
    <xf numFmtId="0" fontId="0" fillId="0" borderId="0" xfId="0" applyAlignment="1">
      <alignment horizontal="center"/>
    </xf>
    <xf numFmtId="0" fontId="1" fillId="3" borderId="2" xfId="0" applyFont="1" applyFill="1" applyBorder="1" applyAlignment="1">
      <alignment horizontal="left" vertical="center" wrapText="1"/>
    </xf>
    <xf numFmtId="0" fontId="0" fillId="0" borderId="0" xfId="0" applyAlignment="1">
      <alignment vertical="center"/>
    </xf>
    <xf numFmtId="4" fontId="6" fillId="0" borderId="0" xfId="0" applyNumberFormat="1" applyFont="1" applyAlignment="1">
      <alignment horizontal="right"/>
    </xf>
    <xf numFmtId="4" fontId="7" fillId="0" borderId="0" xfId="0" applyNumberFormat="1" applyFont="1" applyAlignment="1">
      <alignment horizontal="right"/>
    </xf>
    <xf numFmtId="39" fontId="9" fillId="0" borderId="0" xfId="0" applyNumberFormat="1" applyFont="1" applyAlignment="1">
      <alignment vertical="center" wrapText="1"/>
    </xf>
    <xf numFmtId="0" fontId="9" fillId="0" borderId="0" xfId="0" applyFont="1" applyAlignment="1">
      <alignment vertical="center"/>
    </xf>
    <xf numFmtId="43" fontId="6" fillId="0" borderId="0" xfId="0" applyNumberFormat="1" applyFont="1" applyAlignment="1">
      <alignment vertical="center"/>
    </xf>
    <xf numFmtId="43" fontId="7" fillId="0" borderId="0" xfId="0" applyNumberFormat="1" applyFont="1" applyAlignment="1">
      <alignment vertical="center"/>
    </xf>
    <xf numFmtId="43" fontId="8" fillId="0" borderId="0" xfId="0" applyNumberFormat="1" applyFont="1" applyAlignment="1">
      <alignment vertical="center" wrapText="1"/>
    </xf>
    <xf numFmtId="43" fontId="8" fillId="3" borderId="2" xfId="0" applyNumberFormat="1" applyFont="1" applyFill="1" applyBorder="1" applyAlignment="1">
      <alignment vertical="center" wrapText="1"/>
    </xf>
    <xf numFmtId="43" fontId="9" fillId="0" borderId="0" xfId="0" applyNumberFormat="1" applyFont="1" applyAlignment="1">
      <alignment vertical="center"/>
    </xf>
    <xf numFmtId="0" fontId="8" fillId="3" borderId="0" xfId="0" applyFont="1" applyFill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horizontal="right" vertical="center"/>
    </xf>
    <xf numFmtId="0" fontId="10" fillId="0" borderId="0" xfId="0" applyFont="1" applyAlignment="1">
      <alignment vertical="center"/>
    </xf>
    <xf numFmtId="0" fontId="11" fillId="0" borderId="3" xfId="0" applyFont="1" applyBorder="1" applyAlignment="1">
      <alignment horizontal="left" wrapText="1"/>
    </xf>
    <xf numFmtId="0" fontId="11" fillId="0" borderId="4" xfId="0" applyFont="1" applyBorder="1" applyAlignment="1">
      <alignment horizontal="left" wrapText="1"/>
    </xf>
    <xf numFmtId="0" fontId="11" fillId="0" borderId="5" xfId="0" applyFont="1" applyBorder="1" applyAlignment="1">
      <alignment horizontal="left" wrapText="1"/>
    </xf>
    <xf numFmtId="0" fontId="11" fillId="0" borderId="0" xfId="0" applyFont="1" applyAlignment="1">
      <alignment horizontal="left" wrapText="1"/>
    </xf>
    <xf numFmtId="0" fontId="1" fillId="3" borderId="0" xfId="0" applyFont="1" applyFill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4">
    <cellStyle name="Millares" xfId="1" builtinId="3"/>
    <cellStyle name="Normal" xfId="0" builtinId="0"/>
    <cellStyle name="Normal 2" xfId="3" xr:uid="{00000000-0005-0000-0000-000002000000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419100</xdr:colOff>
      <xdr:row>1</xdr:row>
      <xdr:rowOff>0</xdr:rowOff>
    </xdr:from>
    <xdr:to>
      <xdr:col>0</xdr:col>
      <xdr:colOff>1318966</xdr:colOff>
      <xdr:row>3</xdr:row>
      <xdr:rowOff>201175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419100" y="238125"/>
          <a:ext cx="899866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MIN.</a:t>
          </a:r>
        </a:p>
        <a:p>
          <a:pPr algn="ctr"/>
          <a:r>
            <a:rPr lang="en-US" sz="1100">
              <a:solidFill>
                <a:sysClr val="windowText" lastClr="000000"/>
              </a:solidFill>
            </a:rPr>
            <a:t>(si</a:t>
          </a:r>
          <a:r>
            <a:rPr lang="en-US" sz="1100" baseline="0">
              <a:solidFill>
                <a:sysClr val="windowText" lastClr="000000"/>
              </a:solidFill>
            </a:rPr>
            <a:t> aplica)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790575</xdr:colOff>
      <xdr:row>0</xdr:row>
      <xdr:rowOff>190500</xdr:rowOff>
    </xdr:from>
    <xdr:to>
      <xdr:col>2</xdr:col>
      <xdr:colOff>623641</xdr:colOff>
      <xdr:row>3</xdr:row>
      <xdr:rowOff>153550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7105650" y="190500"/>
          <a:ext cx="899866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1371600</xdr:colOff>
      <xdr:row>0</xdr:row>
      <xdr:rowOff>142875</xdr:rowOff>
    </xdr:from>
    <xdr:to>
      <xdr:col>6</xdr:col>
      <xdr:colOff>135172</xdr:colOff>
      <xdr:row>6</xdr:row>
      <xdr:rowOff>28575</xdr:rowOff>
    </xdr:to>
    <xdr:pic>
      <xdr:nvPicPr>
        <xdr:cNvPr id="2" name="3 Imagen">
          <a:extLst>
            <a:ext uri="{FF2B5EF4-FFF2-40B4-BE49-F238E27FC236}">
              <a16:creationId xmlns:a16="http://schemas.microsoft.com/office/drawing/2014/main" id="{242B863C-9470-4A11-88BA-B795A7F81F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96425" y="142875"/>
          <a:ext cx="1621072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2019300</xdr:colOff>
      <xdr:row>0</xdr:row>
      <xdr:rowOff>114300</xdr:rowOff>
    </xdr:from>
    <xdr:to>
      <xdr:col>0</xdr:col>
      <xdr:colOff>3257550</xdr:colOff>
      <xdr:row>5</xdr:row>
      <xdr:rowOff>142974</xdr:rowOff>
    </xdr:to>
    <xdr:pic>
      <xdr:nvPicPr>
        <xdr:cNvPr id="3" name="Imagen 2" descr="Despacho del Ministro - Ministerio de Industria, Comercio y Mypimes - MICM">
          <a:extLst>
            <a:ext uri="{FF2B5EF4-FFF2-40B4-BE49-F238E27FC236}">
              <a16:creationId xmlns:a16="http://schemas.microsoft.com/office/drawing/2014/main" id="{4453A7C4-D4C9-4B06-AC2D-6D0D80F93B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9300" y="114300"/>
          <a:ext cx="1238250" cy="9811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2809875</xdr:colOff>
      <xdr:row>79</xdr:row>
      <xdr:rowOff>161925</xdr:rowOff>
    </xdr:from>
    <xdr:to>
      <xdr:col>1</xdr:col>
      <xdr:colOff>66675</xdr:colOff>
      <xdr:row>85</xdr:row>
      <xdr:rowOff>99</xdr:rowOff>
    </xdr:to>
    <xdr:pic>
      <xdr:nvPicPr>
        <xdr:cNvPr id="6" name="Imagen 5" descr="Despacho del Ministro - Ministerio de Industria, Comercio y Mypimes - MICM">
          <a:extLst>
            <a:ext uri="{FF2B5EF4-FFF2-40B4-BE49-F238E27FC236}">
              <a16:creationId xmlns:a16="http://schemas.microsoft.com/office/drawing/2014/main" id="{28D2290B-3D7B-48A6-9AEB-1F5782DC90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09875" y="19107150"/>
          <a:ext cx="1238250" cy="9811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5</xdr:col>
      <xdr:colOff>704850</xdr:colOff>
      <xdr:row>80</xdr:row>
      <xdr:rowOff>9525</xdr:rowOff>
    </xdr:from>
    <xdr:ext cx="1630596" cy="1028700"/>
    <xdr:pic>
      <xdr:nvPicPr>
        <xdr:cNvPr id="7" name="3 Imagen">
          <a:extLst>
            <a:ext uri="{FF2B5EF4-FFF2-40B4-BE49-F238E27FC236}">
              <a16:creationId xmlns:a16="http://schemas.microsoft.com/office/drawing/2014/main" id="{73CBDACA-8902-42DF-A95D-B6B23A42E9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58425" y="21717000"/>
          <a:ext cx="1630596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87"/>
  <sheetViews>
    <sheetView showGridLines="0" zoomScaleNormal="100" workbookViewId="0">
      <selection activeCell="C16" sqref="C16"/>
    </sheetView>
  </sheetViews>
  <sheetFormatPr baseColWidth="10" defaultColWidth="9.140625" defaultRowHeight="15" x14ac:dyDescent="0.25"/>
  <cols>
    <col min="1" max="1" width="94.7109375" customWidth="1"/>
    <col min="2" max="2" width="16" bestFit="1" customWidth="1"/>
    <col min="3" max="3" width="15" customWidth="1"/>
    <col min="4" max="4" width="11.5703125" bestFit="1" customWidth="1"/>
  </cols>
  <sheetData>
    <row r="1" spans="1:5" ht="18.75" x14ac:dyDescent="0.3">
      <c r="A1" s="52" t="s">
        <v>84</v>
      </c>
      <c r="B1" s="52"/>
      <c r="C1" s="52"/>
      <c r="E1" s="9" t="s">
        <v>39</v>
      </c>
    </row>
    <row r="2" spans="1:5" ht="18.75" x14ac:dyDescent="0.25">
      <c r="A2" s="52" t="s">
        <v>83</v>
      </c>
      <c r="B2" s="52"/>
      <c r="C2" s="52"/>
      <c r="E2" s="15" t="s">
        <v>87</v>
      </c>
    </row>
    <row r="3" spans="1:5" ht="18.75" x14ac:dyDescent="0.25">
      <c r="A3" s="52" t="s">
        <v>93</v>
      </c>
      <c r="B3" s="52"/>
      <c r="C3" s="52"/>
      <c r="E3" s="15" t="s">
        <v>88</v>
      </c>
    </row>
    <row r="4" spans="1:5" ht="18.75" x14ac:dyDescent="0.3">
      <c r="A4" s="53" t="s">
        <v>94</v>
      </c>
      <c r="B4" s="53"/>
      <c r="C4" s="53"/>
      <c r="E4" s="9" t="s">
        <v>82</v>
      </c>
    </row>
    <row r="5" spans="1:5" x14ac:dyDescent="0.25">
      <c r="A5" s="51" t="s">
        <v>36</v>
      </c>
      <c r="B5" s="51"/>
      <c r="C5" s="51"/>
      <c r="E5" s="15" t="s">
        <v>85</v>
      </c>
    </row>
    <row r="6" spans="1:5" x14ac:dyDescent="0.25">
      <c r="E6" s="15" t="s">
        <v>86</v>
      </c>
    </row>
    <row r="7" spans="1:5" ht="31.5" x14ac:dyDescent="0.25">
      <c r="A7" s="13" t="s">
        <v>0</v>
      </c>
      <c r="B7" s="14" t="s">
        <v>37</v>
      </c>
      <c r="C7" s="14" t="s">
        <v>38</v>
      </c>
    </row>
    <row r="8" spans="1:5" x14ac:dyDescent="0.25">
      <c r="A8" s="1" t="s">
        <v>1</v>
      </c>
      <c r="B8" s="16"/>
      <c r="C8" s="16"/>
    </row>
    <row r="9" spans="1:5" x14ac:dyDescent="0.25">
      <c r="A9" s="3" t="s">
        <v>2</v>
      </c>
      <c r="B9" s="17"/>
      <c r="C9" s="19"/>
    </row>
    <row r="10" spans="1:5" x14ac:dyDescent="0.25">
      <c r="A10" s="8" t="s">
        <v>3</v>
      </c>
      <c r="B10" s="6"/>
      <c r="C10" s="6"/>
    </row>
    <row r="11" spans="1:5" x14ac:dyDescent="0.25">
      <c r="A11" s="8" t="s">
        <v>4</v>
      </c>
      <c r="B11" s="6"/>
    </row>
    <row r="12" spans="1:5" x14ac:dyDescent="0.25">
      <c r="A12" s="8" t="s">
        <v>40</v>
      </c>
      <c r="B12" s="6"/>
    </row>
    <row r="13" spans="1:5" x14ac:dyDescent="0.25">
      <c r="A13" s="8" t="s">
        <v>5</v>
      </c>
      <c r="B13" s="6"/>
    </row>
    <row r="14" spans="1:5" x14ac:dyDescent="0.25">
      <c r="A14" s="8" t="s">
        <v>6</v>
      </c>
      <c r="B14" s="6"/>
    </row>
    <row r="15" spans="1:5" x14ac:dyDescent="0.25">
      <c r="A15" s="3" t="s">
        <v>7</v>
      </c>
      <c r="B15" s="4"/>
    </row>
    <row r="16" spans="1:5" x14ac:dyDescent="0.25">
      <c r="A16" s="8" t="s">
        <v>8</v>
      </c>
      <c r="B16" s="6"/>
    </row>
    <row r="17" spans="1:2" x14ac:dyDescent="0.25">
      <c r="A17" s="8" t="s">
        <v>9</v>
      </c>
      <c r="B17" s="6"/>
    </row>
    <row r="18" spans="1:2" x14ac:dyDescent="0.25">
      <c r="A18" s="8" t="s">
        <v>10</v>
      </c>
      <c r="B18" s="6"/>
    </row>
    <row r="19" spans="1:2" ht="18" customHeight="1" x14ac:dyDescent="0.25">
      <c r="A19" s="8" t="s">
        <v>11</v>
      </c>
      <c r="B19" s="6"/>
    </row>
    <row r="20" spans="1:2" x14ac:dyDescent="0.25">
      <c r="A20" s="8" t="s">
        <v>12</v>
      </c>
      <c r="B20" s="6"/>
    </row>
    <row r="21" spans="1:2" x14ac:dyDescent="0.25">
      <c r="A21" s="8" t="s">
        <v>13</v>
      </c>
      <c r="B21" s="6"/>
    </row>
    <row r="22" spans="1:2" x14ac:dyDescent="0.25">
      <c r="A22" s="8" t="s">
        <v>14</v>
      </c>
      <c r="B22" s="6"/>
    </row>
    <row r="23" spans="1:2" x14ac:dyDescent="0.25">
      <c r="A23" s="8" t="s">
        <v>15</v>
      </c>
      <c r="B23" s="6"/>
    </row>
    <row r="24" spans="1:2" x14ac:dyDescent="0.25">
      <c r="A24" s="8" t="s">
        <v>41</v>
      </c>
      <c r="B24" s="6"/>
    </row>
    <row r="25" spans="1:2" x14ac:dyDescent="0.25">
      <c r="A25" s="3" t="s">
        <v>16</v>
      </c>
      <c r="B25" s="4"/>
    </row>
    <row r="26" spans="1:2" x14ac:dyDescent="0.25">
      <c r="A26" s="8" t="s">
        <v>17</v>
      </c>
      <c r="B26" s="6"/>
    </row>
    <row r="27" spans="1:2" x14ac:dyDescent="0.25">
      <c r="A27" s="8" t="s">
        <v>18</v>
      </c>
      <c r="B27" s="6"/>
    </row>
    <row r="28" spans="1:2" x14ac:dyDescent="0.25">
      <c r="A28" s="8" t="s">
        <v>19</v>
      </c>
      <c r="B28" s="6"/>
    </row>
    <row r="29" spans="1:2" x14ac:dyDescent="0.25">
      <c r="A29" s="8" t="s">
        <v>20</v>
      </c>
      <c r="B29" s="6"/>
    </row>
    <row r="30" spans="1:2" x14ac:dyDescent="0.25">
      <c r="A30" s="8" t="s">
        <v>21</v>
      </c>
      <c r="B30" s="6"/>
    </row>
    <row r="31" spans="1:2" x14ac:dyDescent="0.25">
      <c r="A31" s="8" t="s">
        <v>22</v>
      </c>
      <c r="B31" s="6"/>
    </row>
    <row r="32" spans="1:2" x14ac:dyDescent="0.25">
      <c r="A32" s="8" t="s">
        <v>23</v>
      </c>
      <c r="B32" s="6"/>
    </row>
    <row r="33" spans="1:2" x14ac:dyDescent="0.25">
      <c r="A33" s="8" t="s">
        <v>42</v>
      </c>
      <c r="B33" s="6"/>
    </row>
    <row r="34" spans="1:2" x14ac:dyDescent="0.25">
      <c r="A34" s="8" t="s">
        <v>24</v>
      </c>
      <c r="B34" s="6"/>
    </row>
    <row r="35" spans="1:2" x14ac:dyDescent="0.25">
      <c r="A35" s="3" t="s">
        <v>25</v>
      </c>
      <c r="B35" s="4"/>
    </row>
    <row r="36" spans="1:2" x14ac:dyDescent="0.25">
      <c r="A36" s="8" t="s">
        <v>26</v>
      </c>
      <c r="B36" s="6"/>
    </row>
    <row r="37" spans="1:2" x14ac:dyDescent="0.25">
      <c r="A37" s="8" t="s">
        <v>43</v>
      </c>
      <c r="B37" s="6"/>
    </row>
    <row r="38" spans="1:2" x14ac:dyDescent="0.25">
      <c r="A38" s="8" t="s">
        <v>44</v>
      </c>
      <c r="B38" s="6"/>
    </row>
    <row r="39" spans="1:2" x14ac:dyDescent="0.25">
      <c r="A39" s="8" t="s">
        <v>45</v>
      </c>
      <c r="B39" s="6"/>
    </row>
    <row r="40" spans="1:2" x14ac:dyDescent="0.25">
      <c r="A40" s="8" t="s">
        <v>46</v>
      </c>
      <c r="B40" s="6"/>
    </row>
    <row r="41" spans="1:2" x14ac:dyDescent="0.25">
      <c r="A41" s="8" t="s">
        <v>27</v>
      </c>
      <c r="B41" s="6"/>
    </row>
    <row r="42" spans="1:2" x14ac:dyDescent="0.25">
      <c r="A42" s="8" t="s">
        <v>47</v>
      </c>
      <c r="B42" s="6"/>
    </row>
    <row r="43" spans="1:2" x14ac:dyDescent="0.25">
      <c r="A43" s="3" t="s">
        <v>48</v>
      </c>
      <c r="B43" s="4"/>
    </row>
    <row r="44" spans="1:2" x14ac:dyDescent="0.25">
      <c r="A44" s="8" t="s">
        <v>49</v>
      </c>
      <c r="B44" s="6"/>
    </row>
    <row r="45" spans="1:2" x14ac:dyDescent="0.25">
      <c r="A45" s="8" t="s">
        <v>50</v>
      </c>
      <c r="B45" s="6"/>
    </row>
    <row r="46" spans="1:2" x14ac:dyDescent="0.25">
      <c r="A46" s="8" t="s">
        <v>51</v>
      </c>
      <c r="B46" s="6"/>
    </row>
    <row r="47" spans="1:2" x14ac:dyDescent="0.25">
      <c r="A47" s="8" t="s">
        <v>52</v>
      </c>
      <c r="B47" s="6"/>
    </row>
    <row r="48" spans="1:2" x14ac:dyDescent="0.25">
      <c r="A48" s="8" t="s">
        <v>53</v>
      </c>
      <c r="B48" s="6"/>
    </row>
    <row r="49" spans="1:2" x14ac:dyDescent="0.25">
      <c r="A49" s="8" t="s">
        <v>54</v>
      </c>
      <c r="B49" s="6"/>
    </row>
    <row r="50" spans="1:2" x14ac:dyDescent="0.25">
      <c r="A50" s="8" t="s">
        <v>55</v>
      </c>
      <c r="B50" s="6"/>
    </row>
    <row r="51" spans="1:2" x14ac:dyDescent="0.25">
      <c r="A51" s="3" t="s">
        <v>28</v>
      </c>
      <c r="B51" s="4"/>
    </row>
    <row r="52" spans="1:2" x14ac:dyDescent="0.25">
      <c r="A52" s="8" t="s">
        <v>29</v>
      </c>
      <c r="B52" s="6"/>
    </row>
    <row r="53" spans="1:2" x14ac:dyDescent="0.25">
      <c r="A53" s="8" t="s">
        <v>30</v>
      </c>
      <c r="B53" s="6"/>
    </row>
    <row r="54" spans="1:2" x14ac:dyDescent="0.25">
      <c r="A54" s="8" t="s">
        <v>31</v>
      </c>
      <c r="B54" s="6"/>
    </row>
    <row r="55" spans="1:2" x14ac:dyDescent="0.25">
      <c r="A55" s="8" t="s">
        <v>32</v>
      </c>
      <c r="B55" s="6"/>
    </row>
    <row r="56" spans="1:2" x14ac:dyDescent="0.25">
      <c r="A56" s="8" t="s">
        <v>33</v>
      </c>
      <c r="B56" s="6"/>
    </row>
    <row r="57" spans="1:2" x14ac:dyDescent="0.25">
      <c r="A57" s="8" t="s">
        <v>56</v>
      </c>
      <c r="B57" s="6"/>
    </row>
    <row r="58" spans="1:2" x14ac:dyDescent="0.25">
      <c r="A58" s="8" t="s">
        <v>57</v>
      </c>
      <c r="B58" s="6"/>
    </row>
    <row r="59" spans="1:2" x14ac:dyDescent="0.25">
      <c r="A59" s="8" t="s">
        <v>34</v>
      </c>
      <c r="B59" s="6"/>
    </row>
    <row r="60" spans="1:2" x14ac:dyDescent="0.25">
      <c r="A60" s="8" t="s">
        <v>58</v>
      </c>
      <c r="B60" s="6"/>
    </row>
    <row r="61" spans="1:2" x14ac:dyDescent="0.25">
      <c r="A61" s="3" t="s">
        <v>59</v>
      </c>
      <c r="B61" s="4"/>
    </row>
    <row r="62" spans="1:2" x14ac:dyDescent="0.25">
      <c r="A62" s="8" t="s">
        <v>60</v>
      </c>
      <c r="B62" s="6"/>
    </row>
    <row r="63" spans="1:2" x14ac:dyDescent="0.25">
      <c r="A63" s="8" t="s">
        <v>61</v>
      </c>
      <c r="B63" s="6"/>
    </row>
    <row r="64" spans="1:2" x14ac:dyDescent="0.25">
      <c r="A64" s="8" t="s">
        <v>62</v>
      </c>
      <c r="B64" s="6"/>
    </row>
    <row r="65" spans="1:3" x14ac:dyDescent="0.25">
      <c r="A65" s="8" t="s">
        <v>63</v>
      </c>
      <c r="B65" s="6"/>
    </row>
    <row r="66" spans="1:3" x14ac:dyDescent="0.25">
      <c r="A66" s="3" t="s">
        <v>64</v>
      </c>
      <c r="B66" s="4"/>
    </row>
    <row r="67" spans="1:3" x14ac:dyDescent="0.25">
      <c r="A67" s="8" t="s">
        <v>65</v>
      </c>
      <c r="B67" s="6"/>
    </row>
    <row r="68" spans="1:3" x14ac:dyDescent="0.25">
      <c r="A68" s="8" t="s">
        <v>66</v>
      </c>
      <c r="B68" s="6"/>
    </row>
    <row r="69" spans="1:3" x14ac:dyDescent="0.25">
      <c r="A69" s="3" t="s">
        <v>67</v>
      </c>
      <c r="B69" s="4"/>
    </row>
    <row r="70" spans="1:3" x14ac:dyDescent="0.25">
      <c r="A70" s="8" t="s">
        <v>68</v>
      </c>
      <c r="B70" s="6"/>
    </row>
    <row r="71" spans="1:3" x14ac:dyDescent="0.25">
      <c r="A71" s="8" t="s">
        <v>69</v>
      </c>
      <c r="B71" s="6"/>
    </row>
    <row r="72" spans="1:3" x14ac:dyDescent="0.25">
      <c r="A72" s="8" t="s">
        <v>70</v>
      </c>
      <c r="B72" s="6"/>
    </row>
    <row r="73" spans="1:3" x14ac:dyDescent="0.25">
      <c r="A73" s="10" t="s">
        <v>35</v>
      </c>
      <c r="B73" s="7"/>
      <c r="C73" s="7"/>
    </row>
    <row r="74" spans="1:3" x14ac:dyDescent="0.25">
      <c r="A74" s="5"/>
      <c r="B74" s="6"/>
    </row>
    <row r="75" spans="1:3" x14ac:dyDescent="0.25">
      <c r="A75" s="1" t="s">
        <v>71</v>
      </c>
      <c r="B75" s="2"/>
    </row>
    <row r="76" spans="1:3" x14ac:dyDescent="0.25">
      <c r="A76" s="3" t="s">
        <v>72</v>
      </c>
      <c r="B76" s="4"/>
    </row>
    <row r="77" spans="1:3" x14ac:dyDescent="0.25">
      <c r="A77" s="8" t="s">
        <v>73</v>
      </c>
      <c r="B77" s="6"/>
    </row>
    <row r="78" spans="1:3" x14ac:dyDescent="0.25">
      <c r="A78" s="8" t="s">
        <v>74</v>
      </c>
      <c r="B78" s="6"/>
    </row>
    <row r="79" spans="1:3" x14ac:dyDescent="0.25">
      <c r="A79" s="3" t="s">
        <v>75</v>
      </c>
      <c r="B79" s="4"/>
    </row>
    <row r="80" spans="1:3" x14ac:dyDescent="0.25">
      <c r="A80" s="8" t="s">
        <v>76</v>
      </c>
      <c r="B80" s="6"/>
    </row>
    <row r="81" spans="1:3" x14ac:dyDescent="0.25">
      <c r="A81" s="8" t="s">
        <v>77</v>
      </c>
      <c r="B81" s="6"/>
    </row>
    <row r="82" spans="1:3" x14ac:dyDescent="0.25">
      <c r="A82" s="3" t="s">
        <v>78</v>
      </c>
      <c r="B82" s="4"/>
    </row>
    <row r="83" spans="1:3" x14ac:dyDescent="0.25">
      <c r="A83" s="8" t="s">
        <v>79</v>
      </c>
      <c r="B83" s="6"/>
    </row>
    <row r="84" spans="1:3" x14ac:dyDescent="0.25">
      <c r="A84" s="10" t="s">
        <v>80</v>
      </c>
      <c r="B84" s="7"/>
      <c r="C84" s="7"/>
    </row>
    <row r="86" spans="1:3" ht="15.75" x14ac:dyDescent="0.25">
      <c r="A86" s="11" t="s">
        <v>81</v>
      </c>
      <c r="B86" s="12"/>
      <c r="C86" s="12"/>
    </row>
    <row r="87" spans="1:3" x14ac:dyDescent="0.25">
      <c r="A87" t="s">
        <v>91</v>
      </c>
    </row>
  </sheetData>
  <mergeCells count="5">
    <mergeCell ref="A1:C1"/>
    <mergeCell ref="A2:C2"/>
    <mergeCell ref="A3:C3"/>
    <mergeCell ref="A5:C5"/>
    <mergeCell ref="A4:C4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CCAA11-E5EC-4050-8252-F7DA6EC25A97}">
  <sheetPr>
    <pageSetUpPr fitToPage="1"/>
  </sheetPr>
  <dimension ref="A3:U119"/>
  <sheetViews>
    <sheetView showGridLines="0" tabSelected="1" view="pageBreakPreview" topLeftCell="C1" zoomScaleNormal="100" zoomScaleSheetLayoutView="100" workbookViewId="0">
      <selection activeCell="A88" sqref="A88:XFD88"/>
    </sheetView>
  </sheetViews>
  <sheetFormatPr baseColWidth="10" defaultColWidth="9.140625" defaultRowHeight="15" x14ac:dyDescent="0.25"/>
  <cols>
    <col min="1" max="1" width="59.7109375" customWidth="1"/>
    <col min="2" max="2" width="19.28515625" style="35" customWidth="1"/>
    <col min="3" max="7" width="21.42578125" style="35" customWidth="1"/>
    <col min="8" max="8" width="24.7109375" style="25" customWidth="1"/>
    <col min="9" max="9" width="14.85546875" bestFit="1" customWidth="1"/>
    <col min="10" max="10" width="96.7109375" bestFit="1" customWidth="1"/>
    <col min="12" max="19" width="6" bestFit="1" customWidth="1"/>
    <col min="20" max="21" width="7" bestFit="1" customWidth="1"/>
  </cols>
  <sheetData>
    <row r="3" spans="1:21" x14ac:dyDescent="0.25">
      <c r="A3" s="50" t="s">
        <v>95</v>
      </c>
      <c r="B3" s="50"/>
      <c r="C3" s="50"/>
      <c r="D3" s="50"/>
      <c r="E3" s="50"/>
      <c r="F3" s="50"/>
      <c r="G3" s="50"/>
      <c r="H3" s="50"/>
      <c r="J3" s="22"/>
    </row>
    <row r="4" spans="1:21" x14ac:dyDescent="0.25">
      <c r="A4" s="50" t="s">
        <v>96</v>
      </c>
      <c r="B4" s="50"/>
      <c r="C4" s="50"/>
      <c r="D4" s="50"/>
      <c r="E4" s="50"/>
      <c r="F4" s="50"/>
      <c r="G4" s="50"/>
      <c r="H4" s="50"/>
      <c r="J4" s="15"/>
    </row>
    <row r="5" spans="1:21" x14ac:dyDescent="0.25">
      <c r="A5" s="50" t="s">
        <v>108</v>
      </c>
      <c r="B5" s="50"/>
      <c r="C5" s="50"/>
      <c r="D5" s="50"/>
      <c r="E5" s="50"/>
      <c r="F5" s="50"/>
      <c r="G5" s="50"/>
      <c r="H5" s="50"/>
      <c r="J5" s="15"/>
    </row>
    <row r="6" spans="1:21" x14ac:dyDescent="0.25">
      <c r="A6" s="50" t="s">
        <v>92</v>
      </c>
      <c r="B6" s="50"/>
      <c r="C6" s="50"/>
      <c r="D6" s="50"/>
      <c r="E6" s="50"/>
      <c r="F6" s="50"/>
      <c r="G6" s="50"/>
      <c r="H6" s="50"/>
      <c r="J6" s="15"/>
    </row>
    <row r="7" spans="1:21" x14ac:dyDescent="0.25">
      <c r="A7" s="51" t="s">
        <v>98</v>
      </c>
      <c r="B7" s="51"/>
      <c r="C7" s="51"/>
      <c r="D7" s="51"/>
      <c r="E7" s="51"/>
      <c r="F7" s="51"/>
      <c r="G7" s="51"/>
      <c r="H7" s="51"/>
      <c r="J7" s="15"/>
    </row>
    <row r="8" spans="1:21" ht="30" x14ac:dyDescent="0.25">
      <c r="A8" s="27" t="s">
        <v>0</v>
      </c>
      <c r="B8" s="41" t="s">
        <v>109</v>
      </c>
      <c r="C8" s="41" t="s">
        <v>115</v>
      </c>
      <c r="D8" s="41" t="s">
        <v>114</v>
      </c>
      <c r="E8" s="41" t="s">
        <v>113</v>
      </c>
      <c r="F8" s="41" t="s">
        <v>112</v>
      </c>
      <c r="G8" s="41" t="s">
        <v>111</v>
      </c>
      <c r="H8" s="49" t="s">
        <v>110</v>
      </c>
      <c r="T8" s="28"/>
      <c r="U8" s="28"/>
    </row>
    <row r="9" spans="1:21" x14ac:dyDescent="0.25">
      <c r="A9" s="3" t="s">
        <v>1</v>
      </c>
      <c r="B9" s="32">
        <f>B10+B15</f>
        <v>22348495.949999999</v>
      </c>
      <c r="C9" s="32">
        <f>C10+C15</f>
        <v>22639742.129999999</v>
      </c>
      <c r="D9" s="32">
        <f>D10+D15+D25+D35+D51</f>
        <v>26647133.680000003</v>
      </c>
      <c r="E9" s="32">
        <f>E10+E15+E25+E51</f>
        <v>45291022.309999995</v>
      </c>
      <c r="F9" s="32">
        <f>F10+F15+F25+F35+F51</f>
        <v>26484652.009999998</v>
      </c>
      <c r="G9" s="32">
        <f>G10+G15+G25+G35+G51</f>
        <v>25542538.780000001</v>
      </c>
      <c r="H9" s="24">
        <f>B9+C9+D9+E9+F9+G9</f>
        <v>168953584.85999998</v>
      </c>
      <c r="J9" s="28"/>
      <c r="L9" s="18"/>
      <c r="M9" s="18"/>
      <c r="N9" s="18"/>
      <c r="O9" s="18"/>
      <c r="P9" s="18"/>
      <c r="Q9" s="18"/>
      <c r="R9" s="18"/>
      <c r="S9" s="18"/>
      <c r="T9" s="18"/>
      <c r="U9" s="18"/>
    </row>
    <row r="10" spans="1:21" x14ac:dyDescent="0.25">
      <c r="A10" s="3" t="s">
        <v>2</v>
      </c>
      <c r="B10" s="32">
        <f>B11+B12+B13+B14</f>
        <v>20967410.949999999</v>
      </c>
      <c r="C10" s="32">
        <f>C11+C12+C14</f>
        <v>20695519.890000001</v>
      </c>
      <c r="D10" s="32">
        <f>D11+D12+D14</f>
        <v>20352465.060000002</v>
      </c>
      <c r="E10" s="32">
        <f>E11+E12+E13+E14</f>
        <v>35342084.789999999</v>
      </c>
      <c r="F10" s="32">
        <f>F11+F12+F14</f>
        <v>20832580.039999999</v>
      </c>
      <c r="G10" s="32">
        <f>G11+G12+G14</f>
        <v>20504020.07</v>
      </c>
      <c r="H10" s="24">
        <f t="shared" ref="H10:H12" si="0">B10+C10+D10+E10+F10+G10</f>
        <v>138694080.79999998</v>
      </c>
      <c r="I10" s="28"/>
      <c r="J10" s="28"/>
      <c r="L10" s="20"/>
    </row>
    <row r="11" spans="1:21" x14ac:dyDescent="0.25">
      <c r="A11" s="8" t="s">
        <v>3</v>
      </c>
      <c r="B11" s="33">
        <v>17643437.199999999</v>
      </c>
      <c r="C11" s="33">
        <v>17471929.170000002</v>
      </c>
      <c r="D11" s="33">
        <v>17143368.170000002</v>
      </c>
      <c r="E11" s="33">
        <v>17313685.390000001</v>
      </c>
      <c r="F11" s="33">
        <v>16712095.83</v>
      </c>
      <c r="G11" s="33">
        <v>17266506.300000001</v>
      </c>
      <c r="H11" s="24">
        <f t="shared" si="0"/>
        <v>103551022.06</v>
      </c>
      <c r="I11" s="28"/>
    </row>
    <row r="12" spans="1:21" x14ac:dyDescent="0.25">
      <c r="A12" s="8" t="s">
        <v>4</v>
      </c>
      <c r="B12" s="33">
        <v>691000</v>
      </c>
      <c r="C12" s="33">
        <v>691000</v>
      </c>
      <c r="D12" s="33">
        <v>663000</v>
      </c>
      <c r="E12" s="33">
        <v>15418093.33</v>
      </c>
      <c r="F12" s="33">
        <v>1585250</v>
      </c>
      <c r="G12" s="33">
        <v>688000</v>
      </c>
      <c r="H12" s="24">
        <f t="shared" si="0"/>
        <v>19736343.329999998</v>
      </c>
      <c r="I12" s="28"/>
    </row>
    <row r="13" spans="1:21" x14ac:dyDescent="0.25">
      <c r="A13" s="8" t="s">
        <v>40</v>
      </c>
      <c r="B13" s="37">
        <v>90000</v>
      </c>
      <c r="C13" s="37">
        <v>0</v>
      </c>
      <c r="D13" s="37">
        <v>0</v>
      </c>
      <c r="E13" s="37">
        <v>90000</v>
      </c>
      <c r="F13" s="37">
        <v>0</v>
      </c>
      <c r="G13" s="37">
        <v>0</v>
      </c>
      <c r="H13" s="24">
        <f>B13+C13+D13+E13</f>
        <v>180000</v>
      </c>
    </row>
    <row r="14" spans="1:21" x14ac:dyDescent="0.25">
      <c r="A14" s="8" t="s">
        <v>6</v>
      </c>
      <c r="B14" s="33">
        <v>2542973.75</v>
      </c>
      <c r="C14" s="33">
        <v>2532590.7200000002</v>
      </c>
      <c r="D14" s="33">
        <v>2546096.89</v>
      </c>
      <c r="E14" s="33">
        <v>2520306.0699999998</v>
      </c>
      <c r="F14" s="33">
        <v>2535234.21</v>
      </c>
      <c r="G14" s="33">
        <v>2549513.77</v>
      </c>
      <c r="H14" s="24">
        <f>B14+C14+D14+E14+F14+G14</f>
        <v>15226715.41</v>
      </c>
    </row>
    <row r="15" spans="1:21" s="22" customFormat="1" x14ac:dyDescent="0.25">
      <c r="A15" s="3" t="s">
        <v>7</v>
      </c>
      <c r="B15" s="32">
        <f>B16+B18+B20+B21</f>
        <v>1381085</v>
      </c>
      <c r="C15" s="32">
        <f>C16+C18+C21+C22+C23</f>
        <v>1944222.24</v>
      </c>
      <c r="D15" s="32">
        <f>D16+D17+D18+D20+D22+D23+D24</f>
        <v>5561271.7799999993</v>
      </c>
      <c r="E15" s="32">
        <f>E16+E17+E18+E19+E20+E21+E22+E23+E24</f>
        <v>5987538.4400000004</v>
      </c>
      <c r="F15" s="32">
        <f>F16+F17+F18+F19+F20+F21+F23+F24</f>
        <v>4130319.23</v>
      </c>
      <c r="G15" s="32">
        <f>G16+G17+G18+G19+G20+G22+G23+G24</f>
        <v>4484026.3499999996</v>
      </c>
      <c r="H15" s="24">
        <f t="shared" ref="H15:H21" si="1">B15+C15+D15+E15+F15+G15</f>
        <v>23488463.039999999</v>
      </c>
    </row>
    <row r="16" spans="1:21" x14ac:dyDescent="0.25">
      <c r="A16" s="8" t="s">
        <v>8</v>
      </c>
      <c r="B16" s="33">
        <v>818800.2</v>
      </c>
      <c r="C16" s="33">
        <v>760254.4</v>
      </c>
      <c r="D16" s="33">
        <v>763317.76000000001</v>
      </c>
      <c r="E16" s="33">
        <v>980835.83</v>
      </c>
      <c r="F16" s="33">
        <v>757821.21</v>
      </c>
      <c r="G16" s="33">
        <v>933068.59</v>
      </c>
      <c r="H16" s="24">
        <f t="shared" si="1"/>
        <v>5014097.99</v>
      </c>
    </row>
    <row r="17" spans="1:9" x14ac:dyDescent="0.25">
      <c r="A17" s="8" t="s">
        <v>9</v>
      </c>
      <c r="B17" s="37">
        <v>0</v>
      </c>
      <c r="C17" s="37">
        <v>0</v>
      </c>
      <c r="D17" s="37">
        <v>195543.7</v>
      </c>
      <c r="E17" s="37">
        <v>817523.13</v>
      </c>
      <c r="F17" s="37">
        <v>65469.79</v>
      </c>
      <c r="G17" s="37">
        <v>382395</v>
      </c>
      <c r="H17" s="24">
        <f t="shared" si="1"/>
        <v>1460931.62</v>
      </c>
    </row>
    <row r="18" spans="1:9" x14ac:dyDescent="0.25">
      <c r="A18" s="8" t="s">
        <v>10</v>
      </c>
      <c r="B18" s="33">
        <v>298303.44</v>
      </c>
      <c r="C18" s="33">
        <v>299223.28000000003</v>
      </c>
      <c r="D18" s="33">
        <v>649242.28</v>
      </c>
      <c r="E18" s="33">
        <v>512762.6</v>
      </c>
      <c r="F18" s="33">
        <v>348142.22</v>
      </c>
      <c r="G18" s="33">
        <v>343667.20000000001</v>
      </c>
      <c r="H18" s="24">
        <f t="shared" si="1"/>
        <v>2451341.0200000005</v>
      </c>
    </row>
    <row r="19" spans="1:9" x14ac:dyDescent="0.25">
      <c r="A19" s="8" t="s">
        <v>11</v>
      </c>
      <c r="B19" s="37">
        <v>0</v>
      </c>
      <c r="C19" s="37">
        <v>0</v>
      </c>
      <c r="D19" s="37">
        <v>0</v>
      </c>
      <c r="E19" s="37">
        <v>288556.73</v>
      </c>
      <c r="F19" s="37">
        <v>50000</v>
      </c>
      <c r="G19" s="37">
        <v>2950</v>
      </c>
      <c r="H19" s="24">
        <f t="shared" si="1"/>
        <v>341506.73</v>
      </c>
    </row>
    <row r="20" spans="1:9" x14ac:dyDescent="0.25">
      <c r="A20" s="8" t="s">
        <v>12</v>
      </c>
      <c r="B20" s="37">
        <v>0</v>
      </c>
      <c r="C20" s="37">
        <v>0</v>
      </c>
      <c r="D20" s="37">
        <v>2110545.44</v>
      </c>
      <c r="E20" s="37">
        <v>1070307.1200000001</v>
      </c>
      <c r="F20" s="37">
        <v>1472028.64</v>
      </c>
      <c r="G20" s="37">
        <v>1578938.14</v>
      </c>
      <c r="H20" s="24">
        <f t="shared" si="1"/>
        <v>6231819.3399999999</v>
      </c>
    </row>
    <row r="21" spans="1:9" x14ac:dyDescent="0.25">
      <c r="A21" s="8" t="s">
        <v>13</v>
      </c>
      <c r="B21" s="37">
        <v>263981.36</v>
      </c>
      <c r="C21" s="37">
        <v>376703.38</v>
      </c>
      <c r="D21" s="37">
        <v>0</v>
      </c>
      <c r="E21" s="37">
        <v>554314.87</v>
      </c>
      <c r="F21" s="37">
        <v>554314.87</v>
      </c>
      <c r="G21" s="37">
        <v>0</v>
      </c>
      <c r="H21" s="24">
        <f t="shared" si="1"/>
        <v>1749314.48</v>
      </c>
    </row>
    <row r="22" spans="1:9" ht="30" x14ac:dyDescent="0.25">
      <c r="A22" s="8" t="s">
        <v>14</v>
      </c>
      <c r="B22" s="37">
        <v>0</v>
      </c>
      <c r="C22" s="37">
        <v>33041.18</v>
      </c>
      <c r="D22" s="37">
        <v>150856.6</v>
      </c>
      <c r="E22" s="37">
        <v>306366.65999999997</v>
      </c>
      <c r="F22" s="37">
        <v>0</v>
      </c>
      <c r="G22" s="37">
        <v>869719.17</v>
      </c>
      <c r="H22" s="24">
        <f>B22+C22+D22+E22+G22</f>
        <v>1359983.6099999999</v>
      </c>
    </row>
    <row r="23" spans="1:9" ht="30" x14ac:dyDescent="0.25">
      <c r="A23" s="8" t="s">
        <v>15</v>
      </c>
      <c r="B23" s="37">
        <v>0</v>
      </c>
      <c r="C23" s="37">
        <v>475000</v>
      </c>
      <c r="D23" s="37">
        <v>767472</v>
      </c>
      <c r="E23" s="37">
        <v>906010.66</v>
      </c>
      <c r="F23" s="37">
        <v>475000</v>
      </c>
      <c r="G23" s="37">
        <v>83077.009999999995</v>
      </c>
      <c r="H23" s="24">
        <f>B23+C23+D23+E23+F23+G23</f>
        <v>2706559.67</v>
      </c>
    </row>
    <row r="24" spans="1:9" x14ac:dyDescent="0.25">
      <c r="A24" s="8" t="s">
        <v>41</v>
      </c>
      <c r="B24" s="37">
        <v>0</v>
      </c>
      <c r="C24" s="37">
        <v>0</v>
      </c>
      <c r="D24" s="37">
        <v>924294</v>
      </c>
      <c r="E24" s="37">
        <v>550860.84</v>
      </c>
      <c r="F24" s="37">
        <v>407542.5</v>
      </c>
      <c r="G24" s="37">
        <v>290211.24</v>
      </c>
      <c r="H24" s="24">
        <f>B24+C24+D24+E24+F24+G24</f>
        <v>2172908.58</v>
      </c>
    </row>
    <row r="25" spans="1:9" s="22" customFormat="1" x14ac:dyDescent="0.25">
      <c r="A25" s="3" t="s">
        <v>16</v>
      </c>
      <c r="B25" s="36">
        <f>SUM(B26:B34)</f>
        <v>0</v>
      </c>
      <c r="C25" s="36">
        <v>0</v>
      </c>
      <c r="D25" s="36">
        <f>D26+D32+D34</f>
        <v>160793.28</v>
      </c>
      <c r="E25" s="36">
        <f>E26+E28+E30+E31+E32+E34</f>
        <v>3911549.08</v>
      </c>
      <c r="F25" s="36">
        <f>F26+F27+F31+F32+F34</f>
        <v>1252035.7000000002</v>
      </c>
      <c r="G25" s="36">
        <f>G26+G28+G30+G31+G32+G34</f>
        <v>392332.80000000005</v>
      </c>
      <c r="H25" s="24">
        <f t="shared" ref="H25:H32" si="2">B25+C25+D25+E25+F25+G25</f>
        <v>5716710.8600000003</v>
      </c>
    </row>
    <row r="26" spans="1:9" x14ac:dyDescent="0.25">
      <c r="A26" s="8" t="s">
        <v>17</v>
      </c>
      <c r="B26" s="37">
        <v>0</v>
      </c>
      <c r="C26" s="37">
        <v>0</v>
      </c>
      <c r="D26" s="37">
        <v>127630</v>
      </c>
      <c r="E26" s="37">
        <v>264759.57</v>
      </c>
      <c r="F26" s="37">
        <v>59923.79</v>
      </c>
      <c r="G26" s="37">
        <v>322997.57</v>
      </c>
      <c r="H26" s="24">
        <f t="shared" si="2"/>
        <v>775310.92999999993</v>
      </c>
    </row>
    <row r="27" spans="1:9" x14ac:dyDescent="0.25">
      <c r="A27" s="8" t="s">
        <v>18</v>
      </c>
      <c r="B27" s="37">
        <v>0</v>
      </c>
      <c r="C27" s="37">
        <v>0</v>
      </c>
      <c r="D27" s="37">
        <v>0</v>
      </c>
      <c r="E27" s="37"/>
      <c r="F27" s="37">
        <v>204405.54</v>
      </c>
      <c r="G27" s="37">
        <v>0</v>
      </c>
      <c r="H27" s="24">
        <f t="shared" si="2"/>
        <v>204405.54</v>
      </c>
    </row>
    <row r="28" spans="1:9" x14ac:dyDescent="0.25">
      <c r="A28" s="8" t="s">
        <v>19</v>
      </c>
      <c r="B28" s="37">
        <v>0</v>
      </c>
      <c r="C28" s="37">
        <v>0</v>
      </c>
      <c r="D28" s="37">
        <v>0</v>
      </c>
      <c r="E28" s="37">
        <v>293453.40000000002</v>
      </c>
      <c r="F28" s="37">
        <v>0</v>
      </c>
      <c r="G28" s="37">
        <v>3481</v>
      </c>
      <c r="H28" s="24">
        <f t="shared" si="2"/>
        <v>296934.40000000002</v>
      </c>
    </row>
    <row r="29" spans="1:9" x14ac:dyDescent="0.25">
      <c r="A29" s="8" t="s">
        <v>20</v>
      </c>
      <c r="B29" s="37">
        <v>0</v>
      </c>
      <c r="C29" s="37">
        <v>0</v>
      </c>
      <c r="D29" s="37">
        <v>0</v>
      </c>
      <c r="E29" s="37">
        <v>0</v>
      </c>
      <c r="F29" s="37">
        <v>0</v>
      </c>
      <c r="G29" s="37">
        <v>0</v>
      </c>
      <c r="H29" s="24">
        <f t="shared" si="2"/>
        <v>0</v>
      </c>
    </row>
    <row r="30" spans="1:9" x14ac:dyDescent="0.25">
      <c r="A30" s="8" t="s">
        <v>21</v>
      </c>
      <c r="B30" s="37">
        <v>0</v>
      </c>
      <c r="C30" s="37">
        <v>0</v>
      </c>
      <c r="D30" s="37">
        <v>0</v>
      </c>
      <c r="E30" s="37">
        <v>2829.05</v>
      </c>
      <c r="F30" s="37">
        <v>0</v>
      </c>
      <c r="G30" s="37">
        <v>978.99</v>
      </c>
      <c r="H30" s="24">
        <f t="shared" si="2"/>
        <v>3808.04</v>
      </c>
    </row>
    <row r="31" spans="1:9" ht="30" x14ac:dyDescent="0.25">
      <c r="A31" s="8" t="s">
        <v>22</v>
      </c>
      <c r="B31" s="37">
        <v>0</v>
      </c>
      <c r="C31" s="37">
        <v>0</v>
      </c>
      <c r="D31" s="37">
        <v>0</v>
      </c>
      <c r="E31" s="37">
        <v>6928.73</v>
      </c>
      <c r="F31" s="37">
        <v>2387.4699999999998</v>
      </c>
      <c r="G31" s="37">
        <v>2580.59</v>
      </c>
      <c r="H31" s="24">
        <f t="shared" si="2"/>
        <v>11896.789999999999</v>
      </c>
    </row>
    <row r="32" spans="1:9" ht="14.25" customHeight="1" x14ac:dyDescent="0.25">
      <c r="A32" s="8" t="s">
        <v>23</v>
      </c>
      <c r="B32" s="37">
        <v>0</v>
      </c>
      <c r="C32" s="37">
        <v>0</v>
      </c>
      <c r="D32" s="37">
        <v>9663.2800000000007</v>
      </c>
      <c r="E32" s="37">
        <v>3036739.06</v>
      </c>
      <c r="F32" s="37">
        <v>257998.98</v>
      </c>
      <c r="G32" s="37">
        <v>28248.53</v>
      </c>
      <c r="H32" s="24">
        <f t="shared" si="2"/>
        <v>3332649.8499999996</v>
      </c>
      <c r="I32" s="21"/>
    </row>
    <row r="33" spans="1:8" ht="30" x14ac:dyDescent="0.25">
      <c r="A33" s="8" t="s">
        <v>42</v>
      </c>
      <c r="B33" s="37">
        <v>0</v>
      </c>
      <c r="C33" s="37">
        <v>0</v>
      </c>
      <c r="D33" s="37">
        <v>0</v>
      </c>
      <c r="E33" s="37">
        <v>0</v>
      </c>
      <c r="F33" s="37">
        <v>0</v>
      </c>
      <c r="G33" s="37">
        <v>0</v>
      </c>
      <c r="H33" s="24">
        <v>0</v>
      </c>
    </row>
    <row r="34" spans="1:8" x14ac:dyDescent="0.25">
      <c r="A34" s="8" t="s">
        <v>24</v>
      </c>
      <c r="B34" s="37">
        <v>0</v>
      </c>
      <c r="C34" s="37">
        <v>0</v>
      </c>
      <c r="D34" s="37">
        <v>23500</v>
      </c>
      <c r="E34" s="37">
        <v>306839.27</v>
      </c>
      <c r="F34" s="37">
        <v>727319.92</v>
      </c>
      <c r="G34" s="37">
        <v>34046.120000000003</v>
      </c>
      <c r="H34" s="24">
        <f>D34+E34+F34+G34</f>
        <v>1091705.31</v>
      </c>
    </row>
    <row r="35" spans="1:8" s="22" customFormat="1" x14ac:dyDescent="0.25">
      <c r="A35" s="3" t="s">
        <v>25</v>
      </c>
      <c r="B35" s="37">
        <v>0</v>
      </c>
      <c r="C35" s="37">
        <v>0</v>
      </c>
      <c r="D35" s="36">
        <f>D36</f>
        <v>60000</v>
      </c>
      <c r="E35" s="36">
        <v>0</v>
      </c>
      <c r="F35" s="36">
        <f>F36</f>
        <v>100000</v>
      </c>
      <c r="G35" s="36">
        <f>G36</f>
        <v>145000</v>
      </c>
      <c r="H35" s="24">
        <f t="shared" ref="H35:H36" si="3">D35+E35+F35+G35</f>
        <v>305000</v>
      </c>
    </row>
    <row r="36" spans="1:8" x14ac:dyDescent="0.25">
      <c r="A36" s="8" t="s">
        <v>26</v>
      </c>
      <c r="B36" s="37">
        <v>0</v>
      </c>
      <c r="C36" s="37">
        <v>0</v>
      </c>
      <c r="D36" s="37">
        <v>60000</v>
      </c>
      <c r="E36" s="37">
        <v>0</v>
      </c>
      <c r="F36" s="37">
        <v>100000</v>
      </c>
      <c r="G36" s="37">
        <v>145000</v>
      </c>
      <c r="H36" s="24">
        <f t="shared" si="3"/>
        <v>305000</v>
      </c>
    </row>
    <row r="37" spans="1:8" ht="30" x14ac:dyDescent="0.25">
      <c r="A37" s="8" t="s">
        <v>43</v>
      </c>
      <c r="B37" s="37">
        <v>0</v>
      </c>
      <c r="C37" s="37">
        <v>0</v>
      </c>
      <c r="D37" s="37">
        <v>0</v>
      </c>
      <c r="E37" s="37">
        <v>0</v>
      </c>
      <c r="F37" s="37">
        <v>0</v>
      </c>
      <c r="G37" s="37">
        <v>0</v>
      </c>
      <c r="H37" s="24">
        <v>0</v>
      </c>
    </row>
    <row r="38" spans="1:8" ht="30" x14ac:dyDescent="0.25">
      <c r="A38" s="8" t="s">
        <v>44</v>
      </c>
      <c r="B38" s="37">
        <v>0</v>
      </c>
      <c r="C38" s="37">
        <v>0</v>
      </c>
      <c r="D38" s="37">
        <v>0</v>
      </c>
      <c r="E38" s="37">
        <v>0</v>
      </c>
      <c r="F38" s="37">
        <v>0</v>
      </c>
      <c r="G38" s="37">
        <v>0</v>
      </c>
      <c r="H38" s="24">
        <v>0</v>
      </c>
    </row>
    <row r="39" spans="1:8" ht="30" x14ac:dyDescent="0.25">
      <c r="A39" s="8" t="s">
        <v>45</v>
      </c>
      <c r="B39" s="37">
        <v>0</v>
      </c>
      <c r="C39" s="37">
        <v>0</v>
      </c>
      <c r="D39" s="37">
        <v>0</v>
      </c>
      <c r="E39" s="37">
        <v>0</v>
      </c>
      <c r="F39" s="37">
        <v>0</v>
      </c>
      <c r="G39" s="37">
        <v>0</v>
      </c>
      <c r="H39" s="24">
        <v>0</v>
      </c>
    </row>
    <row r="40" spans="1:8" ht="30" x14ac:dyDescent="0.25">
      <c r="A40" s="8" t="s">
        <v>46</v>
      </c>
      <c r="B40" s="37">
        <v>0</v>
      </c>
      <c r="C40" s="37">
        <v>0</v>
      </c>
      <c r="D40" s="37">
        <v>0</v>
      </c>
      <c r="E40" s="37">
        <v>0</v>
      </c>
      <c r="F40" s="37">
        <v>0</v>
      </c>
      <c r="G40" s="37">
        <v>0</v>
      </c>
      <c r="H40" s="24">
        <v>0</v>
      </c>
    </row>
    <row r="41" spans="1:8" x14ac:dyDescent="0.25">
      <c r="A41" s="8" t="s">
        <v>27</v>
      </c>
      <c r="B41" s="37">
        <v>0</v>
      </c>
      <c r="C41" s="37">
        <v>0</v>
      </c>
      <c r="D41" s="37">
        <v>0</v>
      </c>
      <c r="E41" s="37">
        <v>0</v>
      </c>
      <c r="F41" s="37">
        <v>0</v>
      </c>
      <c r="G41" s="37">
        <v>0</v>
      </c>
      <c r="H41" s="24">
        <v>0</v>
      </c>
    </row>
    <row r="42" spans="1:8" ht="30" x14ac:dyDescent="0.25">
      <c r="A42" s="8" t="s">
        <v>47</v>
      </c>
      <c r="B42" s="37">
        <v>0</v>
      </c>
      <c r="C42" s="37">
        <v>0</v>
      </c>
      <c r="D42" s="37">
        <v>0</v>
      </c>
      <c r="E42" s="37">
        <v>0</v>
      </c>
      <c r="F42" s="37">
        <v>0</v>
      </c>
      <c r="G42" s="37">
        <v>0</v>
      </c>
      <c r="H42" s="24">
        <v>0</v>
      </c>
    </row>
    <row r="43" spans="1:8" x14ac:dyDescent="0.25">
      <c r="A43" s="15" t="s">
        <v>99</v>
      </c>
      <c r="B43" s="36">
        <v>0</v>
      </c>
      <c r="C43" s="36">
        <v>0</v>
      </c>
      <c r="D43" s="36">
        <v>0</v>
      </c>
      <c r="E43" s="36">
        <v>0</v>
      </c>
      <c r="F43" s="36">
        <v>0</v>
      </c>
      <c r="G43" s="36">
        <v>0</v>
      </c>
      <c r="H43" s="24">
        <v>0</v>
      </c>
    </row>
    <row r="44" spans="1:8" x14ac:dyDescent="0.25">
      <c r="A44" s="8" t="s">
        <v>49</v>
      </c>
      <c r="B44" s="37">
        <v>0</v>
      </c>
      <c r="C44" s="37">
        <v>0</v>
      </c>
      <c r="D44" s="37">
        <v>0</v>
      </c>
      <c r="E44" s="37">
        <v>0</v>
      </c>
      <c r="F44" s="37">
        <v>0</v>
      </c>
      <c r="G44" s="37">
        <v>0</v>
      </c>
      <c r="H44" s="24">
        <v>0</v>
      </c>
    </row>
    <row r="45" spans="1:8" ht="30" x14ac:dyDescent="0.25">
      <c r="A45" s="8" t="s">
        <v>50</v>
      </c>
      <c r="B45" s="37">
        <v>0</v>
      </c>
      <c r="C45" s="37">
        <v>0</v>
      </c>
      <c r="D45" s="37">
        <v>0</v>
      </c>
      <c r="E45" s="37">
        <v>0</v>
      </c>
      <c r="F45" s="37">
        <v>0</v>
      </c>
      <c r="G45" s="37">
        <v>0</v>
      </c>
      <c r="H45" s="24">
        <v>0</v>
      </c>
    </row>
    <row r="46" spans="1:8" ht="30" x14ac:dyDescent="0.25">
      <c r="A46" s="8" t="s">
        <v>51</v>
      </c>
      <c r="B46" s="37">
        <v>0</v>
      </c>
      <c r="C46" s="37">
        <v>0</v>
      </c>
      <c r="D46" s="37">
        <v>0</v>
      </c>
      <c r="E46" s="37">
        <v>0</v>
      </c>
      <c r="F46" s="37">
        <v>0</v>
      </c>
      <c r="G46" s="37">
        <v>0</v>
      </c>
      <c r="H46" s="24">
        <v>0</v>
      </c>
    </row>
    <row r="47" spans="1:8" ht="30" x14ac:dyDescent="0.25">
      <c r="A47" s="8" t="s">
        <v>52</v>
      </c>
      <c r="B47" s="37">
        <v>0</v>
      </c>
      <c r="C47" s="37">
        <v>0</v>
      </c>
      <c r="D47" s="37">
        <v>0</v>
      </c>
      <c r="E47" s="37">
        <v>0</v>
      </c>
      <c r="F47" s="37">
        <v>0</v>
      </c>
      <c r="G47" s="37">
        <v>0</v>
      </c>
      <c r="H47" s="24">
        <v>0</v>
      </c>
    </row>
    <row r="48" spans="1:8" ht="30" x14ac:dyDescent="0.25">
      <c r="A48" s="8" t="s">
        <v>53</v>
      </c>
      <c r="B48" s="37">
        <v>0</v>
      </c>
      <c r="C48" s="37">
        <v>0</v>
      </c>
      <c r="D48" s="37">
        <v>0</v>
      </c>
      <c r="E48" s="37">
        <v>0</v>
      </c>
      <c r="F48" s="37">
        <v>0</v>
      </c>
      <c r="G48" s="37">
        <v>0</v>
      </c>
      <c r="H48" s="24">
        <v>0</v>
      </c>
    </row>
    <row r="49" spans="1:8" x14ac:dyDescent="0.25">
      <c r="A49" s="8" t="s">
        <v>54</v>
      </c>
      <c r="B49" s="37">
        <v>0</v>
      </c>
      <c r="C49" s="37">
        <v>0</v>
      </c>
      <c r="D49" s="37">
        <v>0</v>
      </c>
      <c r="E49" s="37">
        <v>0</v>
      </c>
      <c r="F49" s="37">
        <v>0</v>
      </c>
      <c r="G49" s="37">
        <v>0</v>
      </c>
      <c r="H49" s="24">
        <v>0</v>
      </c>
    </row>
    <row r="50" spans="1:8" ht="30" x14ac:dyDescent="0.25">
      <c r="A50" s="8" t="s">
        <v>55</v>
      </c>
      <c r="B50" s="37">
        <v>0</v>
      </c>
      <c r="C50" s="37">
        <v>0</v>
      </c>
      <c r="D50" s="37">
        <v>0</v>
      </c>
      <c r="E50" s="37">
        <v>0</v>
      </c>
      <c r="F50" s="37">
        <v>0</v>
      </c>
      <c r="G50" s="37">
        <v>0</v>
      </c>
      <c r="H50" s="24">
        <v>0</v>
      </c>
    </row>
    <row r="51" spans="1:8" x14ac:dyDescent="0.25">
      <c r="A51" s="3" t="s">
        <v>28</v>
      </c>
      <c r="B51" s="36">
        <v>0</v>
      </c>
      <c r="C51" s="36">
        <v>0</v>
      </c>
      <c r="D51" s="36">
        <f>D52+D56</f>
        <v>512603.56</v>
      </c>
      <c r="E51" s="36">
        <f>E52</f>
        <v>49850</v>
      </c>
      <c r="F51" s="36">
        <f>F52+F53</f>
        <v>169717.04</v>
      </c>
      <c r="G51" s="36">
        <f>G56</f>
        <v>17159.560000000001</v>
      </c>
      <c r="H51" s="24">
        <f>D51+E51+F51+G51</f>
        <v>749330.16000000015</v>
      </c>
    </row>
    <row r="52" spans="1:8" x14ac:dyDescent="0.25">
      <c r="A52" s="8" t="s">
        <v>29</v>
      </c>
      <c r="B52" s="37">
        <v>0</v>
      </c>
      <c r="C52" s="37">
        <v>0</v>
      </c>
      <c r="D52" s="37">
        <v>512603.56</v>
      </c>
      <c r="E52" s="37">
        <v>49850</v>
      </c>
      <c r="F52" s="37">
        <v>63517.04</v>
      </c>
      <c r="G52" s="37"/>
      <c r="H52" s="24">
        <f t="shared" ref="H52:H53" si="4">D52+E52+F52+G52</f>
        <v>625970.60000000009</v>
      </c>
    </row>
    <row r="53" spans="1:8" x14ac:dyDescent="0.25">
      <c r="A53" s="8" t="s">
        <v>30</v>
      </c>
      <c r="B53" s="37">
        <v>0</v>
      </c>
      <c r="C53" s="37">
        <v>0</v>
      </c>
      <c r="D53" s="37">
        <v>0</v>
      </c>
      <c r="E53" s="37">
        <v>0</v>
      </c>
      <c r="F53" s="37">
        <v>106200</v>
      </c>
      <c r="G53" s="37">
        <v>0</v>
      </c>
      <c r="H53" s="24">
        <f t="shared" si="4"/>
        <v>106200</v>
      </c>
    </row>
    <row r="54" spans="1:8" x14ac:dyDescent="0.25">
      <c r="A54" s="8" t="s">
        <v>31</v>
      </c>
      <c r="B54" s="37">
        <v>0</v>
      </c>
      <c r="C54" s="37">
        <v>0</v>
      </c>
      <c r="D54" s="37">
        <v>0</v>
      </c>
      <c r="E54" s="37">
        <v>0</v>
      </c>
      <c r="F54" s="37">
        <v>0</v>
      </c>
      <c r="G54" s="37">
        <v>0</v>
      </c>
      <c r="H54" s="24">
        <v>0</v>
      </c>
    </row>
    <row r="55" spans="1:8" ht="30" x14ac:dyDescent="0.25">
      <c r="A55" s="8" t="s">
        <v>32</v>
      </c>
      <c r="B55" s="37">
        <v>0</v>
      </c>
      <c r="C55" s="37">
        <v>0</v>
      </c>
      <c r="D55" s="37">
        <v>0</v>
      </c>
      <c r="E55" s="37">
        <v>0</v>
      </c>
      <c r="F55" s="37">
        <v>0</v>
      </c>
      <c r="G55" s="37">
        <v>0</v>
      </c>
      <c r="H55" s="24">
        <v>0</v>
      </c>
    </row>
    <row r="56" spans="1:8" x14ac:dyDescent="0.25">
      <c r="A56" s="8" t="s">
        <v>33</v>
      </c>
      <c r="B56" s="37">
        <v>0</v>
      </c>
      <c r="C56" s="37">
        <v>0</v>
      </c>
      <c r="D56" s="37">
        <v>0</v>
      </c>
      <c r="E56" s="37">
        <v>0</v>
      </c>
      <c r="F56" s="37">
        <v>0</v>
      </c>
      <c r="G56" s="37">
        <v>17159.560000000001</v>
      </c>
      <c r="H56" s="24">
        <f>D56+G56</f>
        <v>17159.560000000001</v>
      </c>
    </row>
    <row r="57" spans="1:8" x14ac:dyDescent="0.25">
      <c r="A57" s="8" t="s">
        <v>56</v>
      </c>
      <c r="B57" s="37">
        <v>0</v>
      </c>
      <c r="C57" s="37">
        <v>0</v>
      </c>
      <c r="D57" s="37">
        <v>0</v>
      </c>
      <c r="E57" s="37">
        <v>0</v>
      </c>
      <c r="F57" s="37">
        <v>0</v>
      </c>
      <c r="G57" s="37">
        <v>0</v>
      </c>
      <c r="H57" s="24">
        <v>0</v>
      </c>
    </row>
    <row r="58" spans="1:8" x14ac:dyDescent="0.25">
      <c r="A58" s="8" t="s">
        <v>57</v>
      </c>
      <c r="B58" s="37">
        <v>0</v>
      </c>
      <c r="C58" s="37">
        <v>0</v>
      </c>
      <c r="D58" s="37">
        <v>0</v>
      </c>
      <c r="E58" s="37">
        <v>0</v>
      </c>
      <c r="F58" s="37">
        <v>0</v>
      </c>
      <c r="G58" s="37">
        <v>0</v>
      </c>
      <c r="H58" s="24">
        <v>0</v>
      </c>
    </row>
    <row r="59" spans="1:8" x14ac:dyDescent="0.25">
      <c r="A59" s="8" t="s">
        <v>34</v>
      </c>
      <c r="B59" s="37">
        <v>0</v>
      </c>
      <c r="C59" s="37">
        <v>0</v>
      </c>
      <c r="D59" s="37">
        <v>0</v>
      </c>
      <c r="E59" s="37">
        <v>0</v>
      </c>
      <c r="F59" s="37">
        <v>0</v>
      </c>
      <c r="G59" s="37">
        <v>0</v>
      </c>
      <c r="H59" s="24">
        <v>0</v>
      </c>
    </row>
    <row r="60" spans="1:8" ht="22.5" customHeight="1" x14ac:dyDescent="0.25">
      <c r="A60" s="8" t="s">
        <v>58</v>
      </c>
      <c r="B60" s="37">
        <v>0</v>
      </c>
      <c r="C60" s="37">
        <v>0</v>
      </c>
      <c r="D60" s="37">
        <v>0</v>
      </c>
      <c r="E60" s="37">
        <v>0</v>
      </c>
      <c r="F60" s="37">
        <v>0</v>
      </c>
      <c r="G60" s="37">
        <v>0</v>
      </c>
      <c r="H60" s="24">
        <v>0</v>
      </c>
    </row>
    <row r="61" spans="1:8" x14ac:dyDescent="0.25">
      <c r="A61" s="3" t="s">
        <v>59</v>
      </c>
      <c r="B61" s="36">
        <v>0</v>
      </c>
      <c r="C61" s="36">
        <v>0</v>
      </c>
      <c r="D61" s="36">
        <v>0</v>
      </c>
      <c r="E61" s="36">
        <v>0</v>
      </c>
      <c r="F61" s="36">
        <v>0</v>
      </c>
      <c r="G61" s="36">
        <v>0</v>
      </c>
      <c r="H61" s="24">
        <v>0</v>
      </c>
    </row>
    <row r="62" spans="1:8" x14ac:dyDescent="0.25">
      <c r="A62" s="8" t="s">
        <v>60</v>
      </c>
      <c r="B62" s="37">
        <v>0</v>
      </c>
      <c r="C62" s="37">
        <v>0</v>
      </c>
      <c r="D62" s="37">
        <v>0</v>
      </c>
      <c r="E62" s="37">
        <v>0</v>
      </c>
      <c r="F62" s="37">
        <v>0</v>
      </c>
      <c r="G62" s="37">
        <v>0</v>
      </c>
      <c r="H62" s="24">
        <v>0</v>
      </c>
    </row>
    <row r="63" spans="1:8" x14ac:dyDescent="0.25">
      <c r="A63" s="8" t="s">
        <v>61</v>
      </c>
      <c r="B63" s="37">
        <v>0</v>
      </c>
      <c r="C63" s="37">
        <v>0</v>
      </c>
      <c r="D63" s="37">
        <v>0</v>
      </c>
      <c r="E63" s="37">
        <v>0</v>
      </c>
      <c r="F63" s="37">
        <v>0</v>
      </c>
      <c r="G63" s="37">
        <v>0</v>
      </c>
      <c r="H63" s="24">
        <v>0</v>
      </c>
    </row>
    <row r="64" spans="1:8" x14ac:dyDescent="0.25">
      <c r="A64" s="8" t="s">
        <v>62</v>
      </c>
      <c r="B64" s="37">
        <v>0</v>
      </c>
      <c r="C64" s="37">
        <v>0</v>
      </c>
      <c r="D64" s="37">
        <v>0</v>
      </c>
      <c r="E64" s="37">
        <v>0</v>
      </c>
      <c r="F64" s="37">
        <v>0</v>
      </c>
      <c r="G64" s="37">
        <v>0</v>
      </c>
      <c r="H64" s="24">
        <v>0</v>
      </c>
    </row>
    <row r="65" spans="1:9" ht="30" x14ac:dyDescent="0.25">
      <c r="A65" s="8" t="s">
        <v>63</v>
      </c>
      <c r="B65" s="37">
        <v>0</v>
      </c>
      <c r="C65" s="37">
        <v>0</v>
      </c>
      <c r="D65" s="37">
        <v>0</v>
      </c>
      <c r="E65" s="37">
        <v>0</v>
      </c>
      <c r="F65" s="37">
        <v>0</v>
      </c>
      <c r="G65" s="37">
        <v>0</v>
      </c>
      <c r="H65" s="24">
        <v>0</v>
      </c>
    </row>
    <row r="66" spans="1:9" ht="30" x14ac:dyDescent="0.25">
      <c r="A66" s="3" t="s">
        <v>64</v>
      </c>
      <c r="B66" s="36">
        <v>0</v>
      </c>
      <c r="C66" s="36">
        <v>0</v>
      </c>
      <c r="D66" s="36">
        <v>0</v>
      </c>
      <c r="E66" s="36">
        <v>0</v>
      </c>
      <c r="F66" s="36">
        <v>0</v>
      </c>
      <c r="G66" s="36">
        <v>0</v>
      </c>
      <c r="H66" s="24">
        <v>0</v>
      </c>
    </row>
    <row r="67" spans="1:9" x14ac:dyDescent="0.25">
      <c r="A67" s="8" t="s">
        <v>65</v>
      </c>
      <c r="B67" s="37">
        <v>0</v>
      </c>
      <c r="C67" s="37">
        <v>0</v>
      </c>
      <c r="D67" s="37">
        <v>0</v>
      </c>
      <c r="E67" s="37">
        <v>0</v>
      </c>
      <c r="F67" s="37">
        <v>0</v>
      </c>
      <c r="G67" s="37">
        <v>0</v>
      </c>
      <c r="H67" s="24">
        <v>0</v>
      </c>
    </row>
    <row r="68" spans="1:9" ht="30" x14ac:dyDescent="0.25">
      <c r="A68" s="8" t="s">
        <v>66</v>
      </c>
      <c r="B68" s="37">
        <v>0</v>
      </c>
      <c r="C68" s="37">
        <v>0</v>
      </c>
      <c r="D68" s="37">
        <v>0</v>
      </c>
      <c r="E68" s="37">
        <v>0</v>
      </c>
      <c r="F68" s="37">
        <v>0</v>
      </c>
      <c r="G68" s="37">
        <v>0</v>
      </c>
      <c r="H68" s="24">
        <v>0</v>
      </c>
    </row>
    <row r="69" spans="1:9" x14ac:dyDescent="0.25">
      <c r="A69" s="3" t="s">
        <v>67</v>
      </c>
      <c r="B69" s="36">
        <v>0</v>
      </c>
      <c r="C69" s="36">
        <v>0</v>
      </c>
      <c r="D69" s="36">
        <v>0</v>
      </c>
      <c r="E69" s="36">
        <v>0</v>
      </c>
      <c r="F69" s="36">
        <v>0</v>
      </c>
      <c r="G69" s="36">
        <v>0</v>
      </c>
      <c r="H69" s="24">
        <v>0</v>
      </c>
    </row>
    <row r="70" spans="1:9" x14ac:dyDescent="0.25">
      <c r="A70" s="8" t="s">
        <v>68</v>
      </c>
      <c r="B70" s="37">
        <v>0</v>
      </c>
      <c r="C70" s="37">
        <v>0</v>
      </c>
      <c r="D70" s="37">
        <v>0</v>
      </c>
      <c r="E70" s="37">
        <v>0</v>
      </c>
      <c r="F70" s="37">
        <v>0</v>
      </c>
      <c r="G70" s="37">
        <v>0</v>
      </c>
      <c r="H70" s="24">
        <v>0</v>
      </c>
    </row>
    <row r="71" spans="1:9" x14ac:dyDescent="0.25">
      <c r="A71" s="8" t="s">
        <v>69</v>
      </c>
      <c r="B71" s="37">
        <v>0</v>
      </c>
      <c r="C71" s="37">
        <v>0</v>
      </c>
      <c r="D71" s="37">
        <v>0</v>
      </c>
      <c r="E71" s="37">
        <v>0</v>
      </c>
      <c r="F71" s="37">
        <v>0</v>
      </c>
      <c r="G71" s="37">
        <v>0</v>
      </c>
      <c r="H71" s="24">
        <v>0</v>
      </c>
    </row>
    <row r="72" spans="1:9" ht="30" x14ac:dyDescent="0.25">
      <c r="A72" s="8" t="s">
        <v>70</v>
      </c>
      <c r="B72" s="37">
        <v>0</v>
      </c>
      <c r="C72" s="37">
        <v>0</v>
      </c>
      <c r="D72" s="37">
        <v>0</v>
      </c>
      <c r="E72" s="37">
        <v>0</v>
      </c>
      <c r="F72" s="37">
        <v>0</v>
      </c>
      <c r="G72" s="37">
        <v>0</v>
      </c>
      <c r="H72" s="24">
        <v>0</v>
      </c>
      <c r="I72" s="22"/>
    </row>
    <row r="73" spans="1:9" x14ac:dyDescent="0.25">
      <c r="A73" s="8"/>
      <c r="B73" s="37"/>
      <c r="C73" s="37"/>
      <c r="D73" s="37"/>
      <c r="E73" s="37"/>
      <c r="F73" s="37"/>
      <c r="G73" s="37"/>
      <c r="H73" s="24"/>
      <c r="I73" s="22"/>
    </row>
    <row r="74" spans="1:9" x14ac:dyDescent="0.25">
      <c r="A74" s="8"/>
      <c r="B74" s="37"/>
      <c r="C74" s="37"/>
      <c r="D74" s="37"/>
      <c r="E74" s="37"/>
      <c r="F74" s="37"/>
      <c r="G74" s="37"/>
      <c r="H74" s="24"/>
      <c r="I74" s="22"/>
    </row>
    <row r="75" spans="1:9" x14ac:dyDescent="0.25">
      <c r="A75" s="8"/>
      <c r="B75" s="37"/>
      <c r="C75" s="37"/>
      <c r="D75" s="37"/>
      <c r="E75" s="37"/>
      <c r="F75" s="37"/>
      <c r="G75" s="37"/>
      <c r="H75" s="24"/>
      <c r="I75" s="22"/>
    </row>
    <row r="76" spans="1:9" x14ac:dyDescent="0.25">
      <c r="A76" s="8"/>
      <c r="B76" s="37"/>
      <c r="C76" s="37"/>
      <c r="D76" s="37"/>
      <c r="E76" s="37"/>
      <c r="F76" s="37"/>
      <c r="G76" s="37"/>
      <c r="H76" s="24"/>
      <c r="I76" s="22"/>
    </row>
    <row r="77" spans="1:9" x14ac:dyDescent="0.25">
      <c r="A77" s="8"/>
      <c r="B77" s="37"/>
      <c r="C77" s="37"/>
      <c r="D77" s="37"/>
      <c r="E77" s="37"/>
      <c r="F77" s="37"/>
      <c r="G77" s="37"/>
      <c r="H77" s="24"/>
      <c r="I77" s="22"/>
    </row>
    <row r="79" spans="1:9" x14ac:dyDescent="0.25">
      <c r="A79" s="8"/>
      <c r="B79" s="37"/>
      <c r="C79" s="37"/>
      <c r="D79" s="37"/>
      <c r="E79" s="37"/>
      <c r="F79" s="37"/>
      <c r="G79" s="37"/>
      <c r="H79" s="24"/>
      <c r="I79" s="28"/>
    </row>
    <row r="80" spans="1:9" x14ac:dyDescent="0.25">
      <c r="A80" s="8"/>
      <c r="B80" s="37"/>
      <c r="C80" s="37"/>
      <c r="D80" s="37"/>
      <c r="E80" s="37"/>
      <c r="F80" s="37"/>
      <c r="G80" s="37"/>
      <c r="H80" s="24"/>
      <c r="I80" s="28"/>
    </row>
    <row r="81" spans="1:10" x14ac:dyDescent="0.25">
      <c r="A81" s="8"/>
      <c r="B81" s="37"/>
      <c r="C81" s="37"/>
      <c r="D81" s="37"/>
      <c r="E81" s="37"/>
      <c r="F81" s="37"/>
      <c r="G81" s="37"/>
      <c r="H81" s="24"/>
      <c r="I81" s="28"/>
    </row>
    <row r="82" spans="1:10" x14ac:dyDescent="0.25">
      <c r="A82" s="8"/>
      <c r="B82" s="34"/>
      <c r="C82" s="34"/>
      <c r="D82" s="34"/>
      <c r="E82" s="34"/>
      <c r="F82" s="34"/>
      <c r="G82" s="34"/>
      <c r="H82" s="24"/>
      <c r="I82" s="28"/>
    </row>
    <row r="83" spans="1:10" x14ac:dyDescent="0.25">
      <c r="A83" s="50" t="s">
        <v>95</v>
      </c>
      <c r="B83" s="50"/>
      <c r="C83" s="50"/>
      <c r="D83" s="50"/>
      <c r="E83" s="50"/>
      <c r="F83" s="50"/>
      <c r="G83" s="50"/>
      <c r="H83" s="50"/>
      <c r="I83" s="28"/>
    </row>
    <row r="84" spans="1:10" x14ac:dyDescent="0.25">
      <c r="A84" s="50" t="s">
        <v>96</v>
      </c>
      <c r="B84" s="50"/>
      <c r="C84" s="50"/>
      <c r="D84" s="50"/>
      <c r="E84" s="50"/>
      <c r="F84" s="50"/>
      <c r="G84" s="50"/>
      <c r="H84" s="50"/>
      <c r="I84" s="28"/>
    </row>
    <row r="85" spans="1:10" x14ac:dyDescent="0.25">
      <c r="A85" s="50" t="s">
        <v>108</v>
      </c>
      <c r="B85" s="50"/>
      <c r="C85" s="50"/>
      <c r="D85" s="50"/>
      <c r="E85" s="50"/>
      <c r="F85" s="50"/>
      <c r="G85" s="50"/>
      <c r="H85" s="50"/>
      <c r="I85" s="28"/>
    </row>
    <row r="86" spans="1:10" x14ac:dyDescent="0.25">
      <c r="A86" s="50" t="s">
        <v>92</v>
      </c>
      <c r="B86" s="50"/>
      <c r="C86" s="50"/>
      <c r="D86" s="50"/>
      <c r="E86" s="50"/>
      <c r="F86" s="50"/>
      <c r="G86" s="50"/>
      <c r="H86" s="50"/>
      <c r="I86" s="28"/>
    </row>
    <row r="87" spans="1:10" x14ac:dyDescent="0.25">
      <c r="A87" s="51" t="s">
        <v>98</v>
      </c>
      <c r="B87" s="51"/>
      <c r="C87" s="51"/>
      <c r="D87" s="51"/>
      <c r="E87" s="51"/>
      <c r="F87" s="51"/>
      <c r="G87" s="51"/>
      <c r="H87" s="51"/>
      <c r="I87" s="28"/>
    </row>
    <row r="88" spans="1:10" x14ac:dyDescent="0.25">
      <c r="A88" s="29"/>
      <c r="B88" s="29"/>
      <c r="C88" s="29"/>
      <c r="D88" s="29"/>
      <c r="E88" s="29"/>
      <c r="F88" s="29"/>
      <c r="G88" s="29"/>
      <c r="H88" s="29"/>
      <c r="I88" s="28"/>
    </row>
    <row r="89" spans="1:10" x14ac:dyDescent="0.25">
      <c r="A89" s="29"/>
      <c r="B89" s="29"/>
      <c r="C89" s="29"/>
      <c r="D89" s="29"/>
      <c r="E89" s="29"/>
      <c r="F89" s="29"/>
      <c r="G89" s="29"/>
      <c r="H89" s="29"/>
      <c r="I89" s="28"/>
    </row>
    <row r="90" spans="1:10" x14ac:dyDescent="0.25">
      <c r="A90" s="29"/>
      <c r="B90" s="29"/>
      <c r="C90" s="29"/>
      <c r="D90" s="29"/>
      <c r="E90" s="29"/>
      <c r="F90" s="29"/>
      <c r="G90" s="29"/>
      <c r="H90" s="29"/>
      <c r="I90" s="28"/>
    </row>
    <row r="91" spans="1:10" x14ac:dyDescent="0.25">
      <c r="A91" s="3" t="s">
        <v>71</v>
      </c>
      <c r="B91" s="37">
        <v>0</v>
      </c>
      <c r="C91" s="37">
        <v>0</v>
      </c>
      <c r="D91" s="37">
        <v>0</v>
      </c>
      <c r="E91" s="37">
        <v>0</v>
      </c>
      <c r="F91" s="37">
        <v>0</v>
      </c>
      <c r="G91" s="37">
        <v>0</v>
      </c>
      <c r="H91" s="24">
        <v>0</v>
      </c>
    </row>
    <row r="92" spans="1:10" x14ac:dyDescent="0.25">
      <c r="A92" s="3" t="s">
        <v>72</v>
      </c>
      <c r="B92" s="36">
        <v>0</v>
      </c>
      <c r="C92" s="36">
        <v>0</v>
      </c>
      <c r="D92" s="36">
        <v>0</v>
      </c>
      <c r="E92" s="36">
        <v>0</v>
      </c>
      <c r="F92" s="36">
        <v>0</v>
      </c>
      <c r="G92" s="36">
        <v>0</v>
      </c>
      <c r="H92" s="24">
        <v>0</v>
      </c>
    </row>
    <row r="93" spans="1:10" x14ac:dyDescent="0.25">
      <c r="A93" s="8" t="s">
        <v>73</v>
      </c>
      <c r="B93" s="37">
        <v>0</v>
      </c>
      <c r="C93" s="37">
        <v>0</v>
      </c>
      <c r="D93" s="37">
        <v>0</v>
      </c>
      <c r="E93" s="37">
        <v>0</v>
      </c>
      <c r="F93" s="37">
        <v>0</v>
      </c>
      <c r="G93" s="37">
        <v>0</v>
      </c>
      <c r="H93" s="24">
        <v>0</v>
      </c>
    </row>
    <row r="94" spans="1:10" ht="22.5" customHeight="1" x14ac:dyDescent="0.25">
      <c r="A94" s="8" t="s">
        <v>74</v>
      </c>
      <c r="B94" s="37">
        <v>0</v>
      </c>
      <c r="C94" s="37">
        <v>0</v>
      </c>
      <c r="D94" s="37">
        <v>0</v>
      </c>
      <c r="E94" s="37">
        <v>0</v>
      </c>
      <c r="F94" s="37">
        <v>0</v>
      </c>
      <c r="G94" s="37">
        <v>0</v>
      </c>
      <c r="H94" s="24">
        <v>0</v>
      </c>
      <c r="I94" s="28"/>
    </row>
    <row r="95" spans="1:10" x14ac:dyDescent="0.25">
      <c r="A95" s="3" t="s">
        <v>75</v>
      </c>
      <c r="B95" s="36">
        <v>0</v>
      </c>
      <c r="C95" s="36">
        <v>0</v>
      </c>
      <c r="D95" s="36">
        <v>0</v>
      </c>
      <c r="E95" s="36">
        <v>0</v>
      </c>
      <c r="F95" s="36">
        <v>0</v>
      </c>
      <c r="G95" s="36">
        <v>0</v>
      </c>
      <c r="H95" s="24">
        <v>0</v>
      </c>
    </row>
    <row r="96" spans="1:10" s="22" customFormat="1" x14ac:dyDescent="0.25">
      <c r="A96" s="8" t="s">
        <v>76</v>
      </c>
      <c r="B96" s="37">
        <v>0</v>
      </c>
      <c r="C96" s="37">
        <v>0</v>
      </c>
      <c r="D96" s="37">
        <v>0</v>
      </c>
      <c r="E96" s="37">
        <v>0</v>
      </c>
      <c r="F96" s="37">
        <v>0</v>
      </c>
      <c r="G96" s="37">
        <v>0</v>
      </c>
      <c r="H96" s="24">
        <v>0</v>
      </c>
      <c r="I96" s="23"/>
      <c r="J96" s="23"/>
    </row>
    <row r="97" spans="1:9" x14ac:dyDescent="0.25">
      <c r="A97" s="8" t="s">
        <v>77</v>
      </c>
      <c r="B97" s="37">
        <v>0</v>
      </c>
      <c r="C97" s="37">
        <v>0</v>
      </c>
      <c r="D97" s="37">
        <v>0</v>
      </c>
      <c r="E97" s="37">
        <v>0</v>
      </c>
      <c r="F97" s="37">
        <v>0</v>
      </c>
      <c r="G97" s="37">
        <v>0</v>
      </c>
      <c r="H97" s="24">
        <v>0</v>
      </c>
    </row>
    <row r="98" spans="1:9" x14ac:dyDescent="0.25">
      <c r="A98" s="3" t="s">
        <v>78</v>
      </c>
      <c r="B98" s="36">
        <v>0</v>
      </c>
      <c r="C98" s="36">
        <v>0</v>
      </c>
      <c r="D98" s="36">
        <v>0</v>
      </c>
      <c r="E98" s="36">
        <v>0</v>
      </c>
      <c r="F98" s="36">
        <v>0</v>
      </c>
      <c r="G98" s="36">
        <v>0</v>
      </c>
      <c r="H98" s="24">
        <v>0</v>
      </c>
    </row>
    <row r="99" spans="1:9" x14ac:dyDescent="0.25">
      <c r="A99" s="8" t="s">
        <v>79</v>
      </c>
      <c r="B99" s="37">
        <v>0</v>
      </c>
      <c r="C99" s="37">
        <v>0</v>
      </c>
      <c r="D99" s="37">
        <v>0</v>
      </c>
      <c r="E99" s="37">
        <v>0</v>
      </c>
      <c r="F99" s="37">
        <v>0</v>
      </c>
      <c r="G99" s="37">
        <v>0</v>
      </c>
      <c r="H99" s="24">
        <v>0</v>
      </c>
    </row>
    <row r="100" spans="1:9" x14ac:dyDescent="0.25">
      <c r="A100" s="10" t="s">
        <v>80</v>
      </c>
      <c r="B100" s="38"/>
      <c r="C100" s="38"/>
      <c r="D100" s="38"/>
      <c r="E100" s="38"/>
      <c r="F100" s="38"/>
      <c r="G100" s="38"/>
      <c r="H100" s="24">
        <f>+B100</f>
        <v>0</v>
      </c>
    </row>
    <row r="101" spans="1:9" x14ac:dyDescent="0.25">
      <c r="H101" s="24"/>
    </row>
    <row r="102" spans="1:9" x14ac:dyDescent="0.25">
      <c r="A102" s="30" t="s">
        <v>81</v>
      </c>
      <c r="B102" s="39">
        <f>B15+B10</f>
        <v>22348495.949999999</v>
      </c>
      <c r="C102" s="39">
        <f>C15+C10</f>
        <v>22639742.129999999</v>
      </c>
      <c r="D102" s="39">
        <f>D51+D35+D25+D15+D10</f>
        <v>26647133.68</v>
      </c>
      <c r="E102" s="39">
        <f>E25+E15+E10+E51</f>
        <v>45291022.310000002</v>
      </c>
      <c r="F102" s="39">
        <f>F51+F35+F25+F15+F10</f>
        <v>26484652.009999998</v>
      </c>
      <c r="G102" s="39">
        <f>G51+G35+G25+G15+G10</f>
        <v>25542538.780000001</v>
      </c>
      <c r="H102" s="26">
        <f>+B102+C102+D102+E102+F102+G102</f>
        <v>168953584.85999998</v>
      </c>
      <c r="I102" s="28"/>
    </row>
    <row r="103" spans="1:9" x14ac:dyDescent="0.25">
      <c r="A103" t="s">
        <v>91</v>
      </c>
      <c r="B103" s="40"/>
      <c r="C103" s="40"/>
      <c r="D103" s="40"/>
      <c r="E103" s="40"/>
      <c r="F103" s="40"/>
      <c r="G103" s="40"/>
    </row>
    <row r="104" spans="1:9" x14ac:dyDescent="0.25">
      <c r="A104" t="s">
        <v>89</v>
      </c>
    </row>
    <row r="105" spans="1:9" x14ac:dyDescent="0.25">
      <c r="A105" t="s">
        <v>90</v>
      </c>
    </row>
    <row r="108" spans="1:9" ht="15.75" thickBot="1" x14ac:dyDescent="0.3"/>
    <row r="109" spans="1:9" ht="31.5" x14ac:dyDescent="0.25">
      <c r="A109" s="45" t="s">
        <v>101</v>
      </c>
    </row>
    <row r="110" spans="1:9" ht="47.25" x14ac:dyDescent="0.25">
      <c r="A110" s="46" t="s">
        <v>102</v>
      </c>
    </row>
    <row r="111" spans="1:9" ht="79.5" thickBot="1" x14ac:dyDescent="0.3">
      <c r="A111" s="47" t="s">
        <v>103</v>
      </c>
    </row>
    <row r="112" spans="1:9" ht="15.75" x14ac:dyDescent="0.25">
      <c r="A112" s="48"/>
    </row>
    <row r="113" spans="1:10" ht="15.75" x14ac:dyDescent="0.25">
      <c r="A113" s="48"/>
    </row>
    <row r="114" spans="1:10" ht="21.75" customHeight="1" x14ac:dyDescent="0.25">
      <c r="A114" s="48"/>
    </row>
    <row r="115" spans="1:10" ht="14.25" customHeight="1" x14ac:dyDescent="0.25"/>
    <row r="117" spans="1:10" x14ac:dyDescent="0.25">
      <c r="A117" t="s">
        <v>97</v>
      </c>
      <c r="B117" s="35" t="s">
        <v>100</v>
      </c>
    </row>
    <row r="118" spans="1:10" ht="15.75" x14ac:dyDescent="0.25">
      <c r="A118" s="42" t="s">
        <v>104</v>
      </c>
      <c r="B118" s="44" t="s">
        <v>107</v>
      </c>
      <c r="C118" s="44"/>
      <c r="D118" s="44"/>
      <c r="E118" s="44"/>
      <c r="F118" s="44"/>
      <c r="G118" s="44"/>
      <c r="H118" s="43"/>
    </row>
    <row r="119" spans="1:10" x14ac:dyDescent="0.25">
      <c r="A119" t="s">
        <v>105</v>
      </c>
      <c r="B119" s="35" t="s">
        <v>106</v>
      </c>
      <c r="I119" s="31"/>
      <c r="J119" s="22"/>
    </row>
  </sheetData>
  <mergeCells count="10">
    <mergeCell ref="A3:H3"/>
    <mergeCell ref="A4:H4"/>
    <mergeCell ref="A5:H5"/>
    <mergeCell ref="A6:H6"/>
    <mergeCell ref="A7:H7"/>
    <mergeCell ref="A85:H85"/>
    <mergeCell ref="A86:H86"/>
    <mergeCell ref="A87:H87"/>
    <mergeCell ref="A83:H83"/>
    <mergeCell ref="A84:H84"/>
  </mergeCells>
  <pageMargins left="0.25" right="0.25" top="0.75" bottom="0.75" header="0.3" footer="0.3"/>
  <pageSetup scale="48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Plantilla Presupuesto</vt:lpstr>
      <vt:lpstr>Plantilla Ejecución 2026 (2)</vt:lpstr>
      <vt:lpstr>'Plantilla Ejecución 2026 (2)'!Área_de_impresión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Odaliza Mariana Báez Rodríguez</cp:lastModifiedBy>
  <cp:lastPrinted>2026-07-08T13:10:44Z</cp:lastPrinted>
  <dcterms:created xsi:type="dcterms:W3CDTF">2018-04-17T18:57:16Z</dcterms:created>
  <dcterms:modified xsi:type="dcterms:W3CDTF">2026-07-08T13:19:10Z</dcterms:modified>
</cp:coreProperties>
</file>